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21400" yWindow="3120" windowWidth="18840" windowHeight="21020"/>
  </bookViews>
  <sheets>
    <sheet name="Hoja1" sheetId="1" r:id="rId1"/>
    <sheet name="Hoja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8" i="2" l="1"/>
  <c r="H40" i="2"/>
  <c r="H42" i="2"/>
  <c r="H45" i="2"/>
  <c r="H48" i="2"/>
  <c r="H50" i="2"/>
  <c r="H49" i="2"/>
  <c r="H51" i="2"/>
  <c r="H52" i="2"/>
  <c r="C61" i="2"/>
  <c r="C62" i="2"/>
  <c r="D61" i="2"/>
  <c r="C64" i="2"/>
  <c r="H39" i="2"/>
  <c r="H41" i="2"/>
  <c r="H43" i="2"/>
  <c r="E46" i="2"/>
  <c r="E52" i="2"/>
  <c r="C63" i="2"/>
  <c r="I39" i="2"/>
  <c r="F40" i="2"/>
  <c r="G40" i="2"/>
  <c r="I44" i="2"/>
  <c r="F45" i="2"/>
  <c r="G45" i="2"/>
  <c r="I41" i="2"/>
  <c r="I43" i="2"/>
  <c r="F46" i="2"/>
  <c r="G46" i="2"/>
  <c r="I38" i="2"/>
  <c r="I40" i="2"/>
  <c r="I42" i="2"/>
  <c r="F47" i="2"/>
  <c r="G47" i="2"/>
  <c r="I49" i="2"/>
  <c r="F50" i="2"/>
  <c r="G50" i="2"/>
  <c r="G52" i="2"/>
  <c r="D38" i="2"/>
  <c r="D42" i="2"/>
  <c r="D48" i="2"/>
  <c r="D52" i="2"/>
  <c r="B52" i="2"/>
  <c r="I45" i="2"/>
  <c r="I48" i="2"/>
  <c r="I50" i="2"/>
  <c r="J50" i="2"/>
  <c r="I51" i="2"/>
  <c r="J51" i="2"/>
  <c r="J52" i="2"/>
  <c r="J45" i="2"/>
  <c r="H44" i="2"/>
  <c r="J43" i="2"/>
  <c r="J38" i="2"/>
  <c r="J37" i="2"/>
  <c r="H29" i="2"/>
  <c r="H30" i="2"/>
  <c r="I29" i="2"/>
  <c r="I30" i="2"/>
  <c r="J30" i="2"/>
  <c r="J32" i="2"/>
  <c r="H32" i="2"/>
  <c r="F20" i="2"/>
  <c r="G20" i="2"/>
  <c r="I20" i="2"/>
  <c r="I22" i="2"/>
  <c r="F25" i="2"/>
  <c r="G25" i="2"/>
  <c r="I19" i="2"/>
  <c r="I21" i="2"/>
  <c r="I23" i="2"/>
  <c r="F26" i="2"/>
  <c r="G26" i="2"/>
  <c r="I24" i="2"/>
  <c r="F27" i="2"/>
  <c r="G27" i="2"/>
  <c r="I25" i="2"/>
  <c r="I28" i="2"/>
  <c r="F30" i="2"/>
  <c r="G30" i="2"/>
  <c r="F31" i="2"/>
  <c r="G31" i="2"/>
  <c r="G32" i="2"/>
  <c r="E32" i="2"/>
  <c r="D18" i="2"/>
  <c r="D22" i="2"/>
  <c r="D28" i="2"/>
  <c r="D32" i="2"/>
  <c r="B32" i="2"/>
  <c r="J29" i="2"/>
  <c r="H24" i="2"/>
  <c r="H25" i="2"/>
  <c r="H28" i="2"/>
  <c r="J24" i="2"/>
  <c r="H19" i="2"/>
  <c r="H21" i="2"/>
  <c r="H23" i="2"/>
  <c r="J23" i="2"/>
  <c r="H20" i="2"/>
  <c r="H22" i="2"/>
  <c r="I18" i="2"/>
  <c r="H18" i="2"/>
  <c r="J18" i="2"/>
  <c r="J48" i="2"/>
  <c r="J49" i="2"/>
  <c r="J28" i="2"/>
  <c r="J44" i="2"/>
  <c r="J42" i="2"/>
  <c r="J41" i="2"/>
  <c r="J40" i="2"/>
  <c r="J39" i="2"/>
  <c r="J25" i="2"/>
  <c r="J22" i="2"/>
  <c r="J21" i="2"/>
  <c r="J20" i="2"/>
  <c r="J19" i="2"/>
  <c r="J17" i="2"/>
  <c r="H41" i="1"/>
  <c r="H43" i="1"/>
  <c r="H46" i="1"/>
  <c r="H49" i="1"/>
  <c r="H51" i="1"/>
  <c r="H50" i="1"/>
  <c r="H52" i="1"/>
  <c r="H53" i="1"/>
  <c r="C62" i="1"/>
  <c r="D62" i="1"/>
  <c r="C65" i="1"/>
  <c r="E53" i="1"/>
  <c r="C64" i="1"/>
  <c r="I41" i="1"/>
  <c r="I43" i="1"/>
  <c r="I46" i="1"/>
  <c r="I49" i="1"/>
  <c r="I51" i="1"/>
  <c r="J51" i="1"/>
  <c r="I50" i="1"/>
  <c r="I52" i="1"/>
  <c r="J52" i="1"/>
  <c r="J53" i="1"/>
  <c r="H30" i="1"/>
  <c r="H31" i="1"/>
  <c r="I30" i="1"/>
  <c r="I31" i="1"/>
  <c r="J31" i="1"/>
  <c r="J33" i="1"/>
  <c r="F41" i="1"/>
  <c r="G41" i="1"/>
  <c r="I45" i="1"/>
  <c r="F46" i="1"/>
  <c r="G46" i="1"/>
  <c r="I42" i="1"/>
  <c r="I44" i="1"/>
  <c r="F47" i="1"/>
  <c r="G47" i="1"/>
  <c r="F48" i="1"/>
  <c r="G48" i="1"/>
  <c r="F51" i="1"/>
  <c r="G51" i="1"/>
  <c r="G53" i="1"/>
  <c r="D39" i="1"/>
  <c r="D43" i="1"/>
  <c r="D49" i="1"/>
  <c r="D53" i="1"/>
  <c r="B53" i="1"/>
  <c r="J50" i="1"/>
  <c r="J46" i="1"/>
  <c r="J49" i="1"/>
  <c r="H45" i="1"/>
  <c r="J45" i="1"/>
  <c r="H42" i="1"/>
  <c r="H44" i="1"/>
  <c r="J44" i="1"/>
  <c r="J43" i="1"/>
  <c r="J42" i="1"/>
  <c r="J41" i="1"/>
  <c r="J40" i="1"/>
  <c r="J39" i="1"/>
  <c r="J38" i="1"/>
  <c r="E33" i="1"/>
  <c r="B33" i="1"/>
  <c r="D19" i="1"/>
  <c r="D23" i="1"/>
  <c r="D29" i="1"/>
  <c r="D33" i="1"/>
  <c r="G21" i="1"/>
  <c r="I21" i="1"/>
  <c r="I23" i="1"/>
  <c r="F26" i="1"/>
  <c r="G26" i="1"/>
  <c r="I22" i="1"/>
  <c r="I24" i="1"/>
  <c r="F27" i="1"/>
  <c r="G27" i="1"/>
  <c r="I25" i="1"/>
  <c r="F28" i="1"/>
  <c r="G28" i="1"/>
  <c r="I26" i="1"/>
  <c r="I29" i="1"/>
  <c r="F31" i="1"/>
  <c r="G31" i="1"/>
  <c r="F32" i="1"/>
  <c r="G32" i="1"/>
  <c r="G33" i="1"/>
  <c r="H33" i="1"/>
  <c r="J30" i="1"/>
  <c r="H25" i="1"/>
  <c r="H26" i="1"/>
  <c r="H29" i="1"/>
  <c r="J29" i="1"/>
  <c r="J26" i="1"/>
  <c r="J25" i="1"/>
  <c r="H22" i="1"/>
  <c r="H24" i="1"/>
  <c r="J24" i="1"/>
  <c r="H21" i="1"/>
  <c r="H23" i="1"/>
  <c r="J23" i="1"/>
  <c r="J22" i="1"/>
  <c r="J21" i="1"/>
  <c r="J20" i="1"/>
  <c r="J19" i="1"/>
  <c r="J18" i="1"/>
</calcChain>
</file>

<file path=xl/sharedStrings.xml><?xml version="1.0" encoding="utf-8"?>
<sst xmlns="http://schemas.openxmlformats.org/spreadsheetml/2006/main" count="120" uniqueCount="45">
  <si>
    <t>Unidades</t>
  </si>
  <si>
    <t>Costo Unitario</t>
  </si>
  <si>
    <t>Fecha</t>
  </si>
  <si>
    <t>Concepto</t>
  </si>
  <si>
    <t>Compra</t>
  </si>
  <si>
    <t>Vendió 800 unidades</t>
  </si>
  <si>
    <t>Vendió 1,500 unidades</t>
  </si>
  <si>
    <t>Vendió 1,000 unidades</t>
  </si>
  <si>
    <t>PEPS</t>
  </si>
  <si>
    <t>Cantidad</t>
  </si>
  <si>
    <t>Compras</t>
  </si>
  <si>
    <t>Costo de mercancías vendidas</t>
  </si>
  <si>
    <t>Inventario</t>
  </si>
  <si>
    <t>Saldos 31- Oct</t>
  </si>
  <si>
    <t>UEPS</t>
  </si>
  <si>
    <t>Promedios</t>
  </si>
  <si>
    <t>Costo unitario promedio=</t>
  </si>
  <si>
    <t>Importe del inventario inicial + compras</t>
  </si>
  <si>
    <t>unidades del inventario inicial + unidades compradas</t>
  </si>
  <si>
    <t>$ 50,000.00 + $ 219,000.00</t>
  </si>
  <si>
    <t>1,000 unidades + 4,000 unidades</t>
  </si>
  <si>
    <t xml:space="preserve">Costo de Ventas = </t>
  </si>
  <si>
    <t>Inventario Final =</t>
  </si>
  <si>
    <t>Saldo Inicial</t>
  </si>
  <si>
    <t>Saldo 31-Dic</t>
  </si>
  <si>
    <t>Los siguientes datos son el saldo inicial y las compras de Stewart Co., durante el mes de octubre.</t>
  </si>
  <si>
    <t>Determine al 31 de octubre el costo de ventas, el inventario final y el saldo en unidades, mediante PEPS, UEPS y Promedio.</t>
  </si>
  <si>
    <t>Costo unitario</t>
  </si>
  <si>
    <t>Costo total</t>
  </si>
  <si>
    <t>Los siguientes datos son el saldo inicial y las compras de Stewart Co., durante el año que concluye el 31 de diciembre de 2010.</t>
  </si>
  <si>
    <t>Determine al 30 de junio el costo de ventas, el inventario final y el saldo en unidades, mediante PEPS, UEPS y Promedio.</t>
  </si>
  <si>
    <t>A continuación se te presenta un documento de Excel, el cual te servirá para realizar un ejercicio de práctica Métodos de Valuación de inventarios. Realízalo para que tu facilitador lo revise y te pueda retroalimentar.</t>
  </si>
  <si>
    <t>En el documento de Excel que se presenta a continuación, calcula las unidades e importe del inventario final de mercancías mediante PEPS, UEPS y Promedios en los formatos ahí contenidos, presta atención ya que son dos casos (hoja 1 y hoja 2). Recuerda enviarlos a través de la Plataforma Virtual para que pueda ser revisado por tu facilitador.</t>
  </si>
  <si>
    <t>ELEMENTO</t>
  </si>
  <si>
    <t>Procedimientos.</t>
  </si>
  <si>
    <t>Las respuestas son correctas.</t>
  </si>
  <si>
    <t>Envíala a través de la Plataforma Virtual.</t>
  </si>
  <si>
    <t>Recuerda que el archivo debe ser nombrado:</t>
  </si>
  <si>
    <t xml:space="preserve"> Apellido Paterno_PrimerNombre_A_Valuacion de inventarios </t>
  </si>
  <si>
    <t xml:space="preserve">VALOR </t>
  </si>
  <si>
    <t>6 puntos</t>
  </si>
  <si>
    <t>1 puntos</t>
  </si>
  <si>
    <t>TOTAL: 7 puntos</t>
  </si>
  <si>
    <t>OBTENIDO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</si>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</sst>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scheme val="minor"/>
    </font>
    <font>
      <b/>
      <sz val="11"/>
      <color rgb="FFFFFFFF"/>
      <name val="Calibri"/>
    </font>
    <font>
      <sz val="11"/>
      <color theme="1"/>
      <name val="Calibri"/>
    </font>
    <font>
      <sz val="11"/>
      <color rgb="FF222222"/>
      <name val="Calibri"/>
    </font>
    <font>
      <sz val="11"/>
      <color rgb="FFFFFFFF"/>
      <name val="Calibri"/>
    </font>
    <font>
      <i/>
      <sz val="11"/>
      <color theme="1"/>
      <name val="Calibri"/>
      <scheme val="minor"/>
    </font>
    <font>
      <b/>
      <i/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17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5" fillId="2" borderId="1" xfId="0" applyFont="1" applyFill="1" applyBorder="1"/>
    <xf numFmtId="16" fontId="0" fillId="2" borderId="4" xfId="0" applyNumberFormat="1" applyFill="1" applyBorder="1"/>
    <xf numFmtId="0" fontId="0" fillId="2" borderId="7" xfId="0" applyFill="1" applyBorder="1"/>
    <xf numFmtId="0" fontId="0" fillId="2" borderId="8" xfId="0" applyFill="1" applyBorder="1"/>
    <xf numFmtId="3" fontId="0" fillId="2" borderId="4" xfId="0" applyNumberFormat="1" applyFill="1" applyBorder="1"/>
    <xf numFmtId="8" fontId="0" fillId="2" borderId="4" xfId="0" applyNumberFormat="1" applyFill="1" applyBorder="1"/>
    <xf numFmtId="16" fontId="0" fillId="2" borderId="5" xfId="0" applyNumberFormat="1" applyFill="1" applyBorder="1"/>
    <xf numFmtId="0" fontId="0" fillId="2" borderId="9" xfId="0" applyFill="1" applyBorder="1"/>
    <xf numFmtId="0" fontId="0" fillId="2" borderId="10" xfId="0" applyFill="1" applyBorder="1"/>
    <xf numFmtId="3" fontId="0" fillId="2" borderId="5" xfId="0" applyNumberFormat="1" applyFill="1" applyBorder="1"/>
    <xf numFmtId="8" fontId="0" fillId="2" borderId="5" xfId="0" applyNumberFormat="1" applyFill="1" applyBorder="1"/>
    <xf numFmtId="0" fontId="0" fillId="2" borderId="5" xfId="0" applyFill="1" applyBorder="1"/>
    <xf numFmtId="16" fontId="0" fillId="2" borderId="6" xfId="0" applyNumberForma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6" xfId="0" applyFill="1" applyBorder="1"/>
    <xf numFmtId="16" fontId="0" fillId="2" borderId="0" xfId="0" applyNumberFormat="1" applyFill="1"/>
    <xf numFmtId="0" fontId="0" fillId="2" borderId="4" xfId="0" applyFill="1" applyBorder="1"/>
    <xf numFmtId="3" fontId="0" fillId="2" borderId="0" xfId="0" applyNumberFormat="1" applyFill="1"/>
    <xf numFmtId="16" fontId="0" fillId="2" borderId="1" xfId="0" applyNumberFormat="1" applyFill="1" applyBorder="1"/>
    <xf numFmtId="3" fontId="0" fillId="2" borderId="1" xfId="0" applyNumberFormat="1" applyFill="1" applyBorder="1"/>
    <xf numFmtId="8" fontId="0" fillId="2" borderId="1" xfId="0" applyNumberFormat="1" applyFill="1" applyBorder="1"/>
    <xf numFmtId="3" fontId="0" fillId="2" borderId="6" xfId="0" applyNumberFormat="1" applyFill="1" applyBorder="1"/>
    <xf numFmtId="8" fontId="0" fillId="2" borderId="6" xfId="0" applyNumberFormat="1" applyFill="1" applyBorder="1"/>
    <xf numFmtId="16" fontId="4" fillId="2" borderId="1" xfId="0" applyNumberFormat="1" applyFont="1" applyFill="1" applyBorder="1"/>
    <xf numFmtId="164" fontId="0" fillId="2" borderId="1" xfId="0" applyNumberFormat="1" applyFill="1" applyBorder="1"/>
    <xf numFmtId="44" fontId="0" fillId="2" borderId="0" xfId="0" applyNumberFormat="1" applyFill="1"/>
    <xf numFmtId="8" fontId="0" fillId="2" borderId="4" xfId="1" applyNumberFormat="1" applyFont="1" applyFill="1" applyBorder="1"/>
    <xf numFmtId="0" fontId="0" fillId="2" borderId="14" xfId="0" applyFill="1" applyBorder="1"/>
    <xf numFmtId="0" fontId="3" fillId="2" borderId="0" xfId="0" applyFont="1" applyFill="1"/>
    <xf numFmtId="44" fontId="0" fillId="2" borderId="14" xfId="1" applyFont="1" applyFill="1" applyBorder="1"/>
    <xf numFmtId="3" fontId="3" fillId="2" borderId="1" xfId="0" applyNumberFormat="1" applyFont="1" applyFill="1" applyBorder="1"/>
    <xf numFmtId="8" fontId="3" fillId="2" borderId="1" xfId="0" applyNumberFormat="1" applyFont="1" applyFill="1" applyBorder="1"/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9" fontId="11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39" workbookViewId="0">
      <selection activeCell="D79" sqref="D79"/>
    </sheetView>
  </sheetViews>
  <sheetFormatPr baseColWidth="10" defaultRowHeight="14" x14ac:dyDescent="0"/>
  <cols>
    <col min="1" max="1" width="92.83203125" style="1" bestFit="1" customWidth="1"/>
    <col min="2" max="2" width="10.83203125" style="1"/>
    <col min="3" max="3" width="12.5" style="1" bestFit="1" customWidth="1"/>
    <col min="4" max="16384" width="10.83203125" style="1"/>
  </cols>
  <sheetData>
    <row r="1" spans="1:10" ht="60">
      <c r="A1" s="40" t="s">
        <v>32</v>
      </c>
    </row>
    <row r="2" spans="1:10" ht="15">
      <c r="A2" s="41"/>
    </row>
    <row r="3" spans="1:10" ht="30">
      <c r="A3" s="39" t="s">
        <v>31</v>
      </c>
    </row>
    <row r="4" spans="1:10">
      <c r="A4" s="1" t="s">
        <v>25</v>
      </c>
      <c r="B4" s="3" t="s">
        <v>3</v>
      </c>
      <c r="C4" s="4"/>
      <c r="D4" s="5" t="s">
        <v>0</v>
      </c>
      <c r="E4" s="6" t="s">
        <v>1</v>
      </c>
    </row>
    <row r="5" spans="1:10">
      <c r="B5" s="8" t="s">
        <v>23</v>
      </c>
      <c r="C5" s="9"/>
      <c r="D5" s="10">
        <v>1000</v>
      </c>
      <c r="E5" s="11">
        <v>50</v>
      </c>
    </row>
    <row r="6" spans="1:10">
      <c r="A6" s="2" t="s">
        <v>2</v>
      </c>
      <c r="B6" s="13" t="s">
        <v>4</v>
      </c>
      <c r="C6" s="14"/>
      <c r="D6" s="15">
        <v>1200</v>
      </c>
      <c r="E6" s="16">
        <v>52.5</v>
      </c>
    </row>
    <row r="7" spans="1:10">
      <c r="A7" s="7">
        <v>42278</v>
      </c>
      <c r="B7" s="13" t="s">
        <v>5</v>
      </c>
      <c r="C7" s="14"/>
      <c r="D7" s="17"/>
      <c r="E7" s="17"/>
    </row>
    <row r="8" spans="1:10">
      <c r="A8" s="12">
        <v>42282</v>
      </c>
      <c r="B8" s="13" t="s">
        <v>4</v>
      </c>
      <c r="C8" s="14"/>
      <c r="D8" s="17">
        <v>800</v>
      </c>
      <c r="E8" s="16">
        <v>55</v>
      </c>
    </row>
    <row r="9" spans="1:10">
      <c r="A9" s="12">
        <v>42287</v>
      </c>
      <c r="B9" s="13" t="s">
        <v>6</v>
      </c>
      <c r="C9" s="14"/>
      <c r="D9" s="17"/>
      <c r="E9" s="17"/>
    </row>
    <row r="10" spans="1:10">
      <c r="A10" s="12">
        <v>42292</v>
      </c>
      <c r="B10" s="13" t="s">
        <v>4</v>
      </c>
      <c r="C10" s="14"/>
      <c r="D10" s="15">
        <v>2000</v>
      </c>
      <c r="E10" s="16">
        <v>56</v>
      </c>
    </row>
    <row r="11" spans="1:10">
      <c r="A11" s="12">
        <v>42297</v>
      </c>
      <c r="B11" s="19" t="s">
        <v>7</v>
      </c>
      <c r="C11" s="20"/>
      <c r="D11" s="21"/>
      <c r="E11" s="21"/>
    </row>
    <row r="12" spans="1:10">
      <c r="A12" s="12">
        <v>42302</v>
      </c>
    </row>
    <row r="13" spans="1:10">
      <c r="A13" s="18">
        <v>42307</v>
      </c>
    </row>
    <row r="14" spans="1:10">
      <c r="A14" s="22"/>
    </row>
    <row r="15" spans="1:10">
      <c r="A15" s="1" t="s">
        <v>26</v>
      </c>
    </row>
    <row r="16" spans="1:10">
      <c r="B16" s="52" t="s">
        <v>10</v>
      </c>
      <c r="C16" s="53"/>
      <c r="D16" s="54"/>
      <c r="E16" s="52" t="s">
        <v>11</v>
      </c>
      <c r="F16" s="53"/>
      <c r="G16" s="54"/>
      <c r="H16" s="52" t="s">
        <v>12</v>
      </c>
      <c r="I16" s="53"/>
      <c r="J16" s="54"/>
    </row>
    <row r="17" spans="1:10">
      <c r="A17" s="1" t="s">
        <v>8</v>
      </c>
      <c r="B17" s="4" t="s">
        <v>9</v>
      </c>
      <c r="C17" s="6" t="s">
        <v>27</v>
      </c>
      <c r="D17" s="5" t="s">
        <v>28</v>
      </c>
      <c r="E17" s="5" t="s">
        <v>9</v>
      </c>
      <c r="F17" s="6" t="s">
        <v>27</v>
      </c>
      <c r="G17" s="5" t="s">
        <v>28</v>
      </c>
      <c r="H17" s="5" t="s">
        <v>9</v>
      </c>
      <c r="I17" s="6" t="s">
        <v>27</v>
      </c>
      <c r="J17" s="5" t="s">
        <v>28</v>
      </c>
    </row>
    <row r="18" spans="1:10">
      <c r="A18" s="23"/>
      <c r="B18" s="5"/>
      <c r="C18" s="5"/>
      <c r="D18" s="5"/>
      <c r="E18" s="5"/>
      <c r="F18" s="5"/>
      <c r="G18" s="5"/>
      <c r="H18" s="26">
        <v>1000</v>
      </c>
      <c r="I18" s="27">
        <v>50</v>
      </c>
      <c r="J18" s="27">
        <f t="shared" ref="J18:J26" si="0">H18*I18</f>
        <v>50000</v>
      </c>
    </row>
    <row r="19" spans="1:10">
      <c r="A19" s="21" t="s">
        <v>2</v>
      </c>
      <c r="B19" s="10">
        <v>1200</v>
      </c>
      <c r="C19" s="11">
        <v>52.5</v>
      </c>
      <c r="D19" s="11">
        <f>B19*C19</f>
        <v>63000</v>
      </c>
      <c r="E19" s="23"/>
      <c r="F19" s="23"/>
      <c r="G19" s="23"/>
      <c r="H19" s="10">
        <v>1000</v>
      </c>
      <c r="I19" s="11">
        <v>50</v>
      </c>
      <c r="J19" s="11">
        <f t="shared" si="0"/>
        <v>50000</v>
      </c>
    </row>
    <row r="20" spans="1:10">
      <c r="A20" s="25">
        <v>42278</v>
      </c>
      <c r="B20" s="21"/>
      <c r="C20" s="21"/>
      <c r="D20" s="21"/>
      <c r="E20" s="21"/>
      <c r="F20" s="21"/>
      <c r="G20" s="21"/>
      <c r="H20" s="28">
        <v>1200</v>
      </c>
      <c r="I20" s="29">
        <v>52.5</v>
      </c>
      <c r="J20" s="29">
        <f t="shared" si="0"/>
        <v>63000</v>
      </c>
    </row>
    <row r="21" spans="1:10">
      <c r="A21" s="7">
        <v>42282</v>
      </c>
      <c r="B21" s="23"/>
      <c r="C21" s="23"/>
      <c r="D21" s="23"/>
      <c r="E21" s="23">
        <v>800</v>
      </c>
      <c r="F21" s="11">
        <v>50</v>
      </c>
      <c r="G21" s="11">
        <f>E21*F21</f>
        <v>40000</v>
      </c>
      <c r="H21" s="10">
        <f>H19-E21</f>
        <v>200</v>
      </c>
      <c r="I21" s="11">
        <f>I19</f>
        <v>50</v>
      </c>
      <c r="J21" s="11">
        <f t="shared" si="0"/>
        <v>10000</v>
      </c>
    </row>
    <row r="22" spans="1:10">
      <c r="A22" s="21"/>
      <c r="B22" s="21"/>
      <c r="C22" s="21"/>
      <c r="D22" s="21"/>
      <c r="E22" s="21"/>
      <c r="F22" s="21"/>
      <c r="G22" s="21"/>
      <c r="H22" s="28">
        <f>H20</f>
        <v>1200</v>
      </c>
      <c r="I22" s="29">
        <f>I20</f>
        <v>52.5</v>
      </c>
      <c r="J22" s="29">
        <f t="shared" si="0"/>
        <v>63000</v>
      </c>
    </row>
    <row r="23" spans="1:10">
      <c r="A23" s="7">
        <v>42287</v>
      </c>
      <c r="B23" s="23">
        <v>800</v>
      </c>
      <c r="C23" s="11">
        <v>55</v>
      </c>
      <c r="D23" s="11">
        <f>B23*C23</f>
        <v>44000</v>
      </c>
      <c r="E23" s="23"/>
      <c r="F23" s="23"/>
      <c r="G23" s="23"/>
      <c r="H23" s="10">
        <f>H21</f>
        <v>200</v>
      </c>
      <c r="I23" s="11">
        <f>I21</f>
        <v>50</v>
      </c>
      <c r="J23" s="11">
        <f t="shared" si="0"/>
        <v>10000</v>
      </c>
    </row>
    <row r="24" spans="1:10">
      <c r="A24" s="21"/>
      <c r="B24" s="17"/>
      <c r="C24" s="17"/>
      <c r="D24" s="17"/>
      <c r="E24" s="17"/>
      <c r="F24" s="17"/>
      <c r="G24" s="17"/>
      <c r="H24" s="15">
        <f>H22</f>
        <v>1200</v>
      </c>
      <c r="I24" s="16">
        <f>I22</f>
        <v>52.5</v>
      </c>
      <c r="J24" s="16">
        <f t="shared" si="0"/>
        <v>63000</v>
      </c>
    </row>
    <row r="25" spans="1:10">
      <c r="A25" s="7">
        <v>42292</v>
      </c>
      <c r="B25" s="21"/>
      <c r="C25" s="21"/>
      <c r="D25" s="21"/>
      <c r="E25" s="21"/>
      <c r="F25" s="21"/>
      <c r="G25" s="21"/>
      <c r="H25" s="21">
        <f>B23</f>
        <v>800</v>
      </c>
      <c r="I25" s="29">
        <f>C23</f>
        <v>55</v>
      </c>
      <c r="J25" s="29">
        <f t="shared" si="0"/>
        <v>44000</v>
      </c>
    </row>
    <row r="26" spans="1:10">
      <c r="A26" s="17"/>
      <c r="B26" s="23"/>
      <c r="C26" s="23"/>
      <c r="D26" s="23"/>
      <c r="E26" s="23">
        <v>200</v>
      </c>
      <c r="F26" s="11">
        <f>I23</f>
        <v>50</v>
      </c>
      <c r="G26" s="11">
        <f>E26*F26</f>
        <v>10000</v>
      </c>
      <c r="H26" s="23">
        <f>H25-E28</f>
        <v>700</v>
      </c>
      <c r="I26" s="11">
        <f>I25</f>
        <v>55</v>
      </c>
      <c r="J26" s="11">
        <f t="shared" si="0"/>
        <v>38500</v>
      </c>
    </row>
    <row r="27" spans="1:10">
      <c r="A27" s="21"/>
      <c r="B27" s="17"/>
      <c r="C27" s="17"/>
      <c r="D27" s="17"/>
      <c r="E27" s="15">
        <v>1200</v>
      </c>
      <c r="F27" s="16">
        <f>I24</f>
        <v>52.5</v>
      </c>
      <c r="G27" s="16">
        <f>E27*F27</f>
        <v>63000</v>
      </c>
      <c r="H27" s="17"/>
      <c r="I27" s="17"/>
      <c r="J27" s="17"/>
    </row>
    <row r="28" spans="1:10">
      <c r="A28" s="7">
        <v>42297</v>
      </c>
      <c r="B28" s="21"/>
      <c r="C28" s="21"/>
      <c r="D28" s="21"/>
      <c r="E28" s="21">
        <v>100</v>
      </c>
      <c r="F28" s="29">
        <f>I25</f>
        <v>55</v>
      </c>
      <c r="G28" s="29">
        <f>E28*F28</f>
        <v>5500</v>
      </c>
      <c r="H28" s="21"/>
      <c r="I28" s="21"/>
      <c r="J28" s="21"/>
    </row>
    <row r="29" spans="1:10">
      <c r="A29" s="17"/>
      <c r="B29" s="10">
        <v>2000</v>
      </c>
      <c r="C29" s="11">
        <v>56</v>
      </c>
      <c r="D29" s="11">
        <f>B29*C29</f>
        <v>112000</v>
      </c>
      <c r="E29" s="23"/>
      <c r="F29" s="23"/>
      <c r="G29" s="23"/>
      <c r="H29" s="23">
        <f>H26</f>
        <v>700</v>
      </c>
      <c r="I29" s="11">
        <f>I26</f>
        <v>55</v>
      </c>
      <c r="J29" s="11">
        <f>H29*I29</f>
        <v>38500</v>
      </c>
    </row>
    <row r="30" spans="1:10">
      <c r="A30" s="21"/>
      <c r="B30" s="21"/>
      <c r="C30" s="21"/>
      <c r="D30" s="21"/>
      <c r="E30" s="21"/>
      <c r="F30" s="21"/>
      <c r="G30" s="21"/>
      <c r="H30" s="28">
        <f>B29</f>
        <v>2000</v>
      </c>
      <c r="I30" s="29">
        <f>C29</f>
        <v>56</v>
      </c>
      <c r="J30" s="29">
        <f>H30*I30</f>
        <v>112000</v>
      </c>
    </row>
    <row r="31" spans="1:10">
      <c r="A31" s="7">
        <v>42302</v>
      </c>
      <c r="B31" s="23"/>
      <c r="C31" s="23"/>
      <c r="D31" s="23"/>
      <c r="E31" s="23">
        <v>700</v>
      </c>
      <c r="F31" s="11">
        <f>I29</f>
        <v>55</v>
      </c>
      <c r="G31" s="11">
        <f>E31*F31</f>
        <v>38500</v>
      </c>
      <c r="H31" s="10">
        <f>H30-E32</f>
        <v>1700</v>
      </c>
      <c r="I31" s="11">
        <f>I30</f>
        <v>56</v>
      </c>
      <c r="J31" s="11">
        <f>H31*I31</f>
        <v>95200</v>
      </c>
    </row>
    <row r="32" spans="1:10">
      <c r="A32" s="21"/>
      <c r="B32" s="21"/>
      <c r="C32" s="21"/>
      <c r="D32" s="21"/>
      <c r="E32" s="21">
        <v>300</v>
      </c>
      <c r="F32" s="29">
        <f>I30</f>
        <v>56</v>
      </c>
      <c r="G32" s="29">
        <f>E32*F32</f>
        <v>16800</v>
      </c>
      <c r="H32" s="21"/>
      <c r="I32" s="21"/>
      <c r="J32" s="21"/>
    </row>
    <row r="33" spans="1:10">
      <c r="A33" s="7">
        <v>42307</v>
      </c>
      <c r="B33" s="26">
        <f>SUM(B19:B29)</f>
        <v>4000</v>
      </c>
      <c r="C33" s="5"/>
      <c r="D33" s="31">
        <f>SUM(D18:D32)</f>
        <v>219000</v>
      </c>
      <c r="E33" s="26">
        <f>SUM(E19:E32)</f>
        <v>3300</v>
      </c>
      <c r="F33" s="5"/>
      <c r="G33" s="31">
        <f>SUM(G18:G32)</f>
        <v>173800</v>
      </c>
      <c r="H33" s="26">
        <f>H31</f>
        <v>1700</v>
      </c>
      <c r="I33" s="27"/>
      <c r="J33" s="27">
        <f>J31</f>
        <v>95200</v>
      </c>
    </row>
    <row r="34" spans="1:10">
      <c r="A34" s="21"/>
    </row>
    <row r="35" spans="1:10">
      <c r="A35" s="30" t="s">
        <v>13</v>
      </c>
    </row>
    <row r="36" spans="1:10">
      <c r="B36" s="52" t="s">
        <v>10</v>
      </c>
      <c r="C36" s="53"/>
      <c r="D36" s="54"/>
      <c r="E36" s="52" t="s">
        <v>11</v>
      </c>
      <c r="F36" s="53"/>
      <c r="G36" s="54"/>
      <c r="H36" s="52" t="s">
        <v>12</v>
      </c>
      <c r="I36" s="53"/>
      <c r="J36" s="54"/>
    </row>
    <row r="37" spans="1:10">
      <c r="A37" s="1" t="s">
        <v>14</v>
      </c>
      <c r="B37" s="4" t="s">
        <v>9</v>
      </c>
      <c r="C37" s="6" t="s">
        <v>27</v>
      </c>
      <c r="D37" s="5" t="s">
        <v>28</v>
      </c>
      <c r="E37" s="5" t="s">
        <v>9</v>
      </c>
      <c r="F37" s="6" t="s">
        <v>27</v>
      </c>
      <c r="G37" s="5" t="s">
        <v>28</v>
      </c>
      <c r="H37" s="5" t="s">
        <v>9</v>
      </c>
      <c r="I37" s="6" t="s">
        <v>27</v>
      </c>
      <c r="J37" s="5" t="s">
        <v>28</v>
      </c>
    </row>
    <row r="38" spans="1:10">
      <c r="A38" s="23"/>
      <c r="B38" s="5"/>
      <c r="C38" s="5"/>
      <c r="D38" s="5"/>
      <c r="E38" s="5"/>
      <c r="F38" s="5"/>
      <c r="G38" s="5"/>
      <c r="H38" s="26">
        <v>1000</v>
      </c>
      <c r="I38" s="27">
        <v>50</v>
      </c>
      <c r="J38" s="27">
        <f t="shared" ref="J38:J46" si="1">H38*I38</f>
        <v>50000</v>
      </c>
    </row>
    <row r="39" spans="1:10">
      <c r="A39" s="21" t="s">
        <v>2</v>
      </c>
      <c r="B39" s="10">
        <v>1200</v>
      </c>
      <c r="C39" s="11">
        <v>52.5</v>
      </c>
      <c r="D39" s="11">
        <f>B39*C39</f>
        <v>63000</v>
      </c>
      <c r="E39" s="23"/>
      <c r="F39" s="23"/>
      <c r="G39" s="23"/>
      <c r="H39" s="10">
        <v>1000</v>
      </c>
      <c r="I39" s="11">
        <v>50</v>
      </c>
      <c r="J39" s="11">
        <f t="shared" si="1"/>
        <v>50000</v>
      </c>
    </row>
    <row r="40" spans="1:10">
      <c r="A40" s="25">
        <v>42278</v>
      </c>
      <c r="B40" s="21"/>
      <c r="C40" s="21"/>
      <c r="D40" s="21"/>
      <c r="E40" s="21"/>
      <c r="F40" s="21"/>
      <c r="G40" s="21"/>
      <c r="H40" s="28">
        <v>1200</v>
      </c>
      <c r="I40" s="29">
        <v>52.5</v>
      </c>
      <c r="J40" s="29">
        <f t="shared" si="1"/>
        <v>63000</v>
      </c>
    </row>
    <row r="41" spans="1:10">
      <c r="A41" s="7">
        <v>42282</v>
      </c>
      <c r="B41" s="23"/>
      <c r="C41" s="23"/>
      <c r="D41" s="23"/>
      <c r="E41" s="23">
        <v>800</v>
      </c>
      <c r="F41" s="11">
        <f>I40</f>
        <v>52.5</v>
      </c>
      <c r="G41" s="11">
        <f>E41*F41</f>
        <v>42000</v>
      </c>
      <c r="H41" s="10">
        <f>H39</f>
        <v>1000</v>
      </c>
      <c r="I41" s="11">
        <f>I39</f>
        <v>50</v>
      </c>
      <c r="J41" s="11">
        <f t="shared" si="1"/>
        <v>50000</v>
      </c>
    </row>
    <row r="42" spans="1:10">
      <c r="A42" s="21"/>
      <c r="B42" s="21"/>
      <c r="C42" s="21"/>
      <c r="D42" s="21"/>
      <c r="E42" s="21"/>
      <c r="F42" s="21"/>
      <c r="G42" s="21"/>
      <c r="H42" s="28">
        <f>H40-E41</f>
        <v>400</v>
      </c>
      <c r="I42" s="29">
        <f>I40</f>
        <v>52.5</v>
      </c>
      <c r="J42" s="29">
        <f t="shared" si="1"/>
        <v>21000</v>
      </c>
    </row>
    <row r="43" spans="1:10">
      <c r="A43" s="7">
        <v>42287</v>
      </c>
      <c r="B43" s="23">
        <v>800</v>
      </c>
      <c r="C43" s="11">
        <v>55</v>
      </c>
      <c r="D43" s="11">
        <f>B43*C43</f>
        <v>44000</v>
      </c>
      <c r="E43" s="23"/>
      <c r="F43" s="23"/>
      <c r="G43" s="23"/>
      <c r="H43" s="10">
        <f>H41</f>
        <v>1000</v>
      </c>
      <c r="I43" s="11">
        <f>I41</f>
        <v>50</v>
      </c>
      <c r="J43" s="11">
        <f t="shared" si="1"/>
        <v>50000</v>
      </c>
    </row>
    <row r="44" spans="1:10">
      <c r="A44" s="21"/>
      <c r="B44" s="17"/>
      <c r="C44" s="17"/>
      <c r="D44" s="17"/>
      <c r="E44" s="17"/>
      <c r="F44" s="17"/>
      <c r="G44" s="17"/>
      <c r="H44" s="15">
        <f>H42</f>
        <v>400</v>
      </c>
      <c r="I44" s="16">
        <f>I42</f>
        <v>52.5</v>
      </c>
      <c r="J44" s="16">
        <f t="shared" si="1"/>
        <v>21000</v>
      </c>
    </row>
    <row r="45" spans="1:10">
      <c r="A45" s="7">
        <v>42292</v>
      </c>
      <c r="B45" s="21"/>
      <c r="C45" s="21"/>
      <c r="D45" s="21"/>
      <c r="E45" s="21"/>
      <c r="F45" s="21"/>
      <c r="G45" s="21"/>
      <c r="H45" s="21">
        <f>B43</f>
        <v>800</v>
      </c>
      <c r="I45" s="29">
        <f>C43</f>
        <v>55</v>
      </c>
      <c r="J45" s="29">
        <f t="shared" si="1"/>
        <v>44000</v>
      </c>
    </row>
    <row r="46" spans="1:10">
      <c r="A46" s="17"/>
      <c r="B46" s="23"/>
      <c r="C46" s="23"/>
      <c r="D46" s="23"/>
      <c r="E46" s="23">
        <v>800</v>
      </c>
      <c r="F46" s="11">
        <f>I45</f>
        <v>55</v>
      </c>
      <c r="G46" s="11">
        <f>E46*F46</f>
        <v>44000</v>
      </c>
      <c r="H46" s="10">
        <f>H43-E48</f>
        <v>700</v>
      </c>
      <c r="I46" s="11">
        <f>I43</f>
        <v>50</v>
      </c>
      <c r="J46" s="11">
        <f t="shared" si="1"/>
        <v>35000</v>
      </c>
    </row>
    <row r="47" spans="1:10">
      <c r="A47" s="21"/>
      <c r="B47" s="17"/>
      <c r="C47" s="17"/>
      <c r="D47" s="17"/>
      <c r="E47" s="17">
        <v>400</v>
      </c>
      <c r="F47" s="16">
        <f>I44</f>
        <v>52.5</v>
      </c>
      <c r="G47" s="16">
        <f>E47*F47</f>
        <v>21000</v>
      </c>
      <c r="H47" s="17"/>
      <c r="I47" s="17"/>
      <c r="J47" s="17"/>
    </row>
    <row r="48" spans="1:10">
      <c r="A48" s="7">
        <v>42297</v>
      </c>
      <c r="B48" s="21"/>
      <c r="C48" s="21"/>
      <c r="D48" s="21"/>
      <c r="E48" s="21">
        <v>300</v>
      </c>
      <c r="F48" s="29">
        <f>I43</f>
        <v>50</v>
      </c>
      <c r="G48" s="29">
        <f>E48*F48</f>
        <v>15000</v>
      </c>
      <c r="H48" s="21"/>
      <c r="I48" s="21"/>
      <c r="J48" s="21"/>
    </row>
    <row r="49" spans="1:10">
      <c r="A49" s="17"/>
      <c r="B49" s="10">
        <v>2000</v>
      </c>
      <c r="C49" s="11">
        <v>56</v>
      </c>
      <c r="D49" s="11">
        <f>B49*C49</f>
        <v>112000</v>
      </c>
      <c r="E49" s="23"/>
      <c r="F49" s="23"/>
      <c r="G49" s="23"/>
      <c r="H49" s="10">
        <f>H46</f>
        <v>700</v>
      </c>
      <c r="I49" s="11">
        <f>I46</f>
        <v>50</v>
      </c>
      <c r="J49" s="11">
        <f>J46</f>
        <v>35000</v>
      </c>
    </row>
    <row r="50" spans="1:10">
      <c r="A50" s="21"/>
      <c r="B50" s="21"/>
      <c r="C50" s="21"/>
      <c r="D50" s="21"/>
      <c r="E50" s="21"/>
      <c r="F50" s="21"/>
      <c r="G50" s="21"/>
      <c r="H50" s="28">
        <f>B49</f>
        <v>2000</v>
      </c>
      <c r="I50" s="29">
        <f>C49</f>
        <v>56</v>
      </c>
      <c r="J50" s="29">
        <f>H50*I50</f>
        <v>112000</v>
      </c>
    </row>
    <row r="51" spans="1:10">
      <c r="A51" s="7">
        <v>42302</v>
      </c>
      <c r="B51" s="23"/>
      <c r="C51" s="23"/>
      <c r="D51" s="23"/>
      <c r="E51" s="10">
        <v>1000</v>
      </c>
      <c r="F51" s="33">
        <f>I50</f>
        <v>56</v>
      </c>
      <c r="G51" s="11">
        <f>E51*F51</f>
        <v>56000</v>
      </c>
      <c r="H51" s="10">
        <f>H49</f>
        <v>700</v>
      </c>
      <c r="I51" s="11">
        <f>I49</f>
        <v>50</v>
      </c>
      <c r="J51" s="11">
        <f>H51*I51</f>
        <v>35000</v>
      </c>
    </row>
    <row r="52" spans="1:10">
      <c r="A52" s="21"/>
      <c r="B52" s="21"/>
      <c r="C52" s="21"/>
      <c r="D52" s="21"/>
      <c r="E52" s="21"/>
      <c r="F52" s="21"/>
      <c r="G52" s="21"/>
      <c r="H52" s="28">
        <f>H50-E51</f>
        <v>1000</v>
      </c>
      <c r="I52" s="29">
        <f>I50</f>
        <v>56</v>
      </c>
      <c r="J52" s="29">
        <f>H52*I52</f>
        <v>56000</v>
      </c>
    </row>
    <row r="53" spans="1:10">
      <c r="A53" s="7">
        <v>42307</v>
      </c>
      <c r="B53" s="26">
        <f>SUM(B39:B49)</f>
        <v>4000</v>
      </c>
      <c r="C53" s="5"/>
      <c r="D53" s="31">
        <f>SUM(D38:D52)</f>
        <v>219000</v>
      </c>
      <c r="E53" s="26">
        <f>SUM(E39:E52)</f>
        <v>3300</v>
      </c>
      <c r="F53" s="5"/>
      <c r="G53" s="31">
        <f>SUM(G38:G52)</f>
        <v>178000</v>
      </c>
      <c r="H53" s="26">
        <f>H51+H52</f>
        <v>1700</v>
      </c>
      <c r="I53" s="27"/>
      <c r="J53" s="27">
        <f>J51+J52</f>
        <v>91000</v>
      </c>
    </row>
    <row r="54" spans="1:10">
      <c r="A54" s="21"/>
    </row>
    <row r="55" spans="1:10">
      <c r="A55" s="30" t="s">
        <v>13</v>
      </c>
    </row>
    <row r="56" spans="1:10">
      <c r="C56" s="34" t="s">
        <v>17</v>
      </c>
      <c r="D56" s="34"/>
      <c r="E56" s="34"/>
      <c r="F56" s="34"/>
    </row>
    <row r="57" spans="1:10">
      <c r="A57" s="1" t="s">
        <v>15</v>
      </c>
      <c r="C57" s="1" t="s">
        <v>18</v>
      </c>
    </row>
    <row r="58" spans="1:10">
      <c r="A58" s="1" t="s">
        <v>16</v>
      </c>
    </row>
    <row r="59" spans="1:10">
      <c r="C59" s="34" t="s">
        <v>19</v>
      </c>
      <c r="D59" s="34"/>
      <c r="E59" s="34"/>
    </row>
    <row r="60" spans="1:10">
      <c r="C60" s="1" t="s">
        <v>20</v>
      </c>
    </row>
    <row r="61" spans="1:10">
      <c r="A61" s="1" t="s">
        <v>16</v>
      </c>
    </row>
    <row r="62" spans="1:10">
      <c r="C62" s="36">
        <f>50000+219000</f>
        <v>269000</v>
      </c>
      <c r="D62" s="32">
        <f>C62/C63</f>
        <v>53.8</v>
      </c>
    </row>
    <row r="63" spans="1:10">
      <c r="C63" s="24">
        <v>5000</v>
      </c>
    </row>
    <row r="64" spans="1:10">
      <c r="A64" s="1" t="s">
        <v>16</v>
      </c>
      <c r="C64" s="32">
        <f>E53*D62</f>
        <v>177540</v>
      </c>
    </row>
    <row r="65" spans="1:3">
      <c r="C65" s="32">
        <f>H53*D62</f>
        <v>91460</v>
      </c>
    </row>
    <row r="66" spans="1:3">
      <c r="A66" s="35" t="s">
        <v>21</v>
      </c>
    </row>
    <row r="67" spans="1:3">
      <c r="A67" s="35" t="s">
        <v>22</v>
      </c>
    </row>
    <row r="71" spans="1:3" ht="15" thickBot="1"/>
    <row r="72" spans="1:3" ht="15" thickBot="1">
      <c r="A72" s="42" t="s">
        <v>33</v>
      </c>
      <c r="B72" s="43" t="s">
        <v>39</v>
      </c>
      <c r="C72" s="43" t="s">
        <v>43</v>
      </c>
    </row>
    <row r="73" spans="1:3" ht="15" thickBot="1">
      <c r="A73" s="44" t="s">
        <v>34</v>
      </c>
      <c r="B73" s="45" t="s">
        <v>40</v>
      </c>
      <c r="C73" s="46"/>
    </row>
    <row r="74" spans="1:3" ht="15" thickBot="1">
      <c r="A74" s="44" t="s">
        <v>35</v>
      </c>
      <c r="B74" s="45" t="s">
        <v>41</v>
      </c>
      <c r="C74" s="46"/>
    </row>
    <row r="75" spans="1:3" ht="29" thickBot="1">
      <c r="A75" s="47"/>
      <c r="B75" s="48" t="s">
        <v>42</v>
      </c>
      <c r="C75" s="49" t="s">
        <v>44</v>
      </c>
    </row>
    <row r="79" spans="1:3">
      <c r="A79" s="50" t="s">
        <v>36</v>
      </c>
    </row>
    <row r="80" spans="1:3">
      <c r="A80" s="50" t="s">
        <v>37</v>
      </c>
    </row>
    <row r="81" spans="1:1">
      <c r="A81" s="51" t="s">
        <v>38</v>
      </c>
    </row>
  </sheetData>
  <mergeCells count="6">
    <mergeCell ref="B16:D16"/>
    <mergeCell ref="E16:G16"/>
    <mergeCell ref="H16:J16"/>
    <mergeCell ref="B36:D36"/>
    <mergeCell ref="E36:G36"/>
    <mergeCell ref="H36:J3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9" workbookViewId="0">
      <selection activeCell="I36" sqref="I36"/>
    </sheetView>
  </sheetViews>
  <sheetFormatPr baseColWidth="10" defaultRowHeight="14" x14ac:dyDescent="0"/>
  <cols>
    <col min="1" max="2" width="10.83203125" style="1"/>
    <col min="3" max="3" width="12.5" style="1" bestFit="1" customWidth="1"/>
    <col min="4" max="16384" width="10.83203125" style="1"/>
  </cols>
  <sheetData>
    <row r="1" spans="1:10">
      <c r="A1" s="1" t="s">
        <v>29</v>
      </c>
    </row>
    <row r="3" spans="1:10">
      <c r="A3" s="2" t="s">
        <v>2</v>
      </c>
      <c r="B3" s="3" t="s">
        <v>3</v>
      </c>
      <c r="C3" s="4"/>
      <c r="D3" s="5" t="s">
        <v>0</v>
      </c>
      <c r="E3" s="6" t="s">
        <v>1</v>
      </c>
    </row>
    <row r="4" spans="1:10">
      <c r="A4" s="7">
        <v>42339</v>
      </c>
      <c r="B4" s="8" t="s">
        <v>23</v>
      </c>
      <c r="C4" s="9"/>
      <c r="D4" s="10">
        <v>1000</v>
      </c>
      <c r="E4" s="11">
        <v>50</v>
      </c>
    </row>
    <row r="5" spans="1:10">
      <c r="A5" s="12">
        <v>42343</v>
      </c>
      <c r="B5" s="13" t="s">
        <v>4</v>
      </c>
      <c r="C5" s="14"/>
      <c r="D5" s="15">
        <v>1200</v>
      </c>
      <c r="E5" s="16">
        <v>52.5</v>
      </c>
    </row>
    <row r="6" spans="1:10">
      <c r="A6" s="12">
        <v>42348</v>
      </c>
      <c r="B6" s="13" t="s">
        <v>5</v>
      </c>
      <c r="C6" s="14"/>
      <c r="D6" s="17"/>
      <c r="E6" s="16"/>
    </row>
    <row r="7" spans="1:10">
      <c r="A7" s="12">
        <v>42353</v>
      </c>
      <c r="B7" s="13" t="s">
        <v>4</v>
      </c>
      <c r="C7" s="14"/>
      <c r="D7" s="17">
        <v>800</v>
      </c>
      <c r="E7" s="16">
        <v>55</v>
      </c>
    </row>
    <row r="8" spans="1:10">
      <c r="A8" s="12">
        <v>42358</v>
      </c>
      <c r="B8" s="13" t="s">
        <v>6</v>
      </c>
      <c r="C8" s="14"/>
      <c r="D8" s="17"/>
      <c r="E8" s="16"/>
    </row>
    <row r="9" spans="1:10">
      <c r="A9" s="12">
        <v>42363</v>
      </c>
      <c r="B9" s="13" t="s">
        <v>4</v>
      </c>
      <c r="C9" s="14"/>
      <c r="D9" s="15">
        <v>2000</v>
      </c>
      <c r="E9" s="16">
        <v>56</v>
      </c>
    </row>
    <row r="10" spans="1:10">
      <c r="A10" s="18">
        <v>42369</v>
      </c>
      <c r="B10" s="19" t="s">
        <v>7</v>
      </c>
      <c r="C10" s="20"/>
      <c r="D10" s="21"/>
      <c r="E10" s="29"/>
    </row>
    <row r="11" spans="1:10">
      <c r="A11" s="22"/>
    </row>
    <row r="12" spans="1:10">
      <c r="A12" s="1" t="s">
        <v>30</v>
      </c>
    </row>
    <row r="14" spans="1:10">
      <c r="A14" s="1" t="s">
        <v>8</v>
      </c>
    </row>
    <row r="15" spans="1:10">
      <c r="A15" s="23"/>
      <c r="B15" s="52" t="s">
        <v>10</v>
      </c>
      <c r="C15" s="53"/>
      <c r="D15" s="54"/>
      <c r="E15" s="52" t="s">
        <v>11</v>
      </c>
      <c r="F15" s="53"/>
      <c r="G15" s="54"/>
      <c r="H15" s="52" t="s">
        <v>12</v>
      </c>
      <c r="I15" s="53"/>
      <c r="J15" s="54"/>
    </row>
    <row r="16" spans="1:10">
      <c r="A16" s="21" t="s">
        <v>2</v>
      </c>
      <c r="B16" s="4" t="s">
        <v>9</v>
      </c>
      <c r="C16" s="6" t="s">
        <v>27</v>
      </c>
      <c r="D16" s="5" t="s">
        <v>28</v>
      </c>
      <c r="E16" s="5" t="s">
        <v>9</v>
      </c>
      <c r="F16" s="6" t="s">
        <v>27</v>
      </c>
      <c r="G16" s="5" t="s">
        <v>28</v>
      </c>
      <c r="H16" s="5" t="s">
        <v>9</v>
      </c>
      <c r="I16" s="6" t="s">
        <v>27</v>
      </c>
      <c r="J16" s="5" t="s">
        <v>28</v>
      </c>
    </row>
    <row r="17" spans="1:10">
      <c r="A17" s="25">
        <v>42339</v>
      </c>
      <c r="B17" s="5"/>
      <c r="C17" s="27"/>
      <c r="D17" s="5"/>
      <c r="E17" s="5"/>
      <c r="F17" s="5"/>
      <c r="G17" s="5"/>
      <c r="H17" s="26">
        <v>1000</v>
      </c>
      <c r="I17" s="27">
        <v>50</v>
      </c>
      <c r="J17" s="27">
        <f t="shared" ref="J17:J25" si="0">H17*I17</f>
        <v>50000</v>
      </c>
    </row>
    <row r="18" spans="1:10">
      <c r="A18" s="7">
        <v>42160</v>
      </c>
      <c r="B18" s="10">
        <v>1200</v>
      </c>
      <c r="C18" s="11">
        <v>52.5</v>
      </c>
      <c r="D18" s="11">
        <f>B18*C18</f>
        <v>63000</v>
      </c>
      <c r="E18" s="23"/>
      <c r="F18" s="23"/>
      <c r="G18" s="23"/>
      <c r="H18" s="10">
        <f>H17</f>
        <v>1000</v>
      </c>
      <c r="I18" s="11">
        <f>I17</f>
        <v>50</v>
      </c>
      <c r="J18" s="11">
        <f t="shared" si="0"/>
        <v>50000</v>
      </c>
    </row>
    <row r="19" spans="1:10">
      <c r="A19" s="18"/>
      <c r="B19" s="28"/>
      <c r="C19" s="29"/>
      <c r="D19" s="29"/>
      <c r="E19" s="21"/>
      <c r="F19" s="29"/>
      <c r="G19" s="29"/>
      <c r="H19" s="10">
        <f>B18</f>
        <v>1200</v>
      </c>
      <c r="I19" s="11">
        <f>C18</f>
        <v>52.5</v>
      </c>
      <c r="J19" s="11">
        <f t="shared" si="0"/>
        <v>63000</v>
      </c>
    </row>
    <row r="20" spans="1:10">
      <c r="A20" s="7">
        <v>42348</v>
      </c>
      <c r="B20" s="23"/>
      <c r="C20" s="11"/>
      <c r="D20" s="11"/>
      <c r="E20" s="23">
        <v>800</v>
      </c>
      <c r="F20" s="11">
        <f>I17</f>
        <v>50</v>
      </c>
      <c r="G20" s="11">
        <f>E20*F20</f>
        <v>40000</v>
      </c>
      <c r="H20" s="10">
        <f>H17-E20</f>
        <v>200</v>
      </c>
      <c r="I20" s="11">
        <f>I17</f>
        <v>50</v>
      </c>
      <c r="J20" s="11">
        <f t="shared" si="0"/>
        <v>10000</v>
      </c>
    </row>
    <row r="21" spans="1:10">
      <c r="A21" s="21"/>
      <c r="B21" s="21"/>
      <c r="C21" s="21"/>
      <c r="D21" s="21"/>
      <c r="E21" s="21"/>
      <c r="F21" s="21"/>
      <c r="G21" s="21"/>
      <c r="H21" s="28">
        <f t="shared" ref="H21:I23" si="1">H19</f>
        <v>1200</v>
      </c>
      <c r="I21" s="29">
        <f t="shared" si="1"/>
        <v>52.5</v>
      </c>
      <c r="J21" s="29">
        <f t="shared" si="0"/>
        <v>63000</v>
      </c>
    </row>
    <row r="22" spans="1:10">
      <c r="A22" s="7">
        <v>42353</v>
      </c>
      <c r="B22" s="23">
        <v>800</v>
      </c>
      <c r="C22" s="11">
        <v>55</v>
      </c>
      <c r="D22" s="11">
        <f>B22*C22</f>
        <v>44000</v>
      </c>
      <c r="E22" s="23"/>
      <c r="F22" s="11"/>
      <c r="G22" s="11"/>
      <c r="H22" s="10">
        <f t="shared" si="1"/>
        <v>200</v>
      </c>
      <c r="I22" s="11">
        <f t="shared" si="1"/>
        <v>50</v>
      </c>
      <c r="J22" s="11">
        <f t="shared" si="0"/>
        <v>10000</v>
      </c>
    </row>
    <row r="23" spans="1:10">
      <c r="A23" s="12"/>
      <c r="B23" s="17"/>
      <c r="C23" s="16"/>
      <c r="D23" s="16"/>
      <c r="E23" s="17"/>
      <c r="F23" s="16"/>
      <c r="G23" s="16"/>
      <c r="H23" s="15">
        <f t="shared" si="1"/>
        <v>1200</v>
      </c>
      <c r="I23" s="16">
        <f t="shared" si="1"/>
        <v>52.5</v>
      </c>
      <c r="J23" s="16">
        <f t="shared" si="0"/>
        <v>63000</v>
      </c>
    </row>
    <row r="24" spans="1:10">
      <c r="A24" s="17"/>
      <c r="B24" s="17"/>
      <c r="C24" s="17"/>
      <c r="D24" s="17"/>
      <c r="E24" s="17"/>
      <c r="F24" s="16"/>
      <c r="G24" s="16"/>
      <c r="H24" s="15">
        <f>B22</f>
        <v>800</v>
      </c>
      <c r="I24" s="16">
        <f>C22</f>
        <v>55</v>
      </c>
      <c r="J24" s="16">
        <f t="shared" si="0"/>
        <v>44000</v>
      </c>
    </row>
    <row r="25" spans="1:10">
      <c r="A25" s="7">
        <v>42358</v>
      </c>
      <c r="B25" s="23"/>
      <c r="C25" s="11"/>
      <c r="D25" s="11"/>
      <c r="E25" s="23">
        <v>200</v>
      </c>
      <c r="F25" s="11">
        <f>I22</f>
        <v>50</v>
      </c>
      <c r="G25" s="11">
        <f>E25*F25</f>
        <v>10000</v>
      </c>
      <c r="H25" s="10">
        <f>H24-E27</f>
        <v>700</v>
      </c>
      <c r="I25" s="11">
        <f>I24</f>
        <v>55</v>
      </c>
      <c r="J25" s="11">
        <f t="shared" si="0"/>
        <v>38500</v>
      </c>
    </row>
    <row r="26" spans="1:10">
      <c r="A26" s="12"/>
      <c r="B26" s="17"/>
      <c r="C26" s="16"/>
      <c r="D26" s="16"/>
      <c r="E26" s="15">
        <v>1200</v>
      </c>
      <c r="F26" s="16">
        <f>I23</f>
        <v>52.5</v>
      </c>
      <c r="G26" s="16">
        <f>E26*F26</f>
        <v>63000</v>
      </c>
      <c r="H26" s="15"/>
      <c r="I26" s="16"/>
      <c r="J26" s="16"/>
    </row>
    <row r="27" spans="1:10">
      <c r="A27" s="17"/>
      <c r="B27" s="17"/>
      <c r="C27" s="17"/>
      <c r="D27" s="17"/>
      <c r="E27" s="15">
        <v>100</v>
      </c>
      <c r="F27" s="16">
        <f>I24</f>
        <v>55</v>
      </c>
      <c r="G27" s="16">
        <f>E27*F27</f>
        <v>5500</v>
      </c>
      <c r="H27" s="17"/>
      <c r="I27" s="16"/>
      <c r="J27" s="16"/>
    </row>
    <row r="28" spans="1:10">
      <c r="A28" s="7">
        <v>42363</v>
      </c>
      <c r="B28" s="10">
        <v>2000</v>
      </c>
      <c r="C28" s="11">
        <v>56</v>
      </c>
      <c r="D28" s="11">
        <f>B28*C28</f>
        <v>112000</v>
      </c>
      <c r="E28" s="10"/>
      <c r="F28" s="11"/>
      <c r="G28" s="11"/>
      <c r="H28" s="10">
        <f>H25</f>
        <v>700</v>
      </c>
      <c r="I28" s="11">
        <f>I25</f>
        <v>55</v>
      </c>
      <c r="J28" s="11">
        <f>H28*I28</f>
        <v>38500</v>
      </c>
    </row>
    <row r="29" spans="1:10">
      <c r="A29" s="18"/>
      <c r="B29" s="21"/>
      <c r="C29" s="21"/>
      <c r="D29" s="21"/>
      <c r="E29" s="28"/>
      <c r="F29" s="29"/>
      <c r="G29" s="29"/>
      <c r="H29" s="28">
        <f>B28</f>
        <v>2000</v>
      </c>
      <c r="I29" s="29">
        <f>C28</f>
        <v>56</v>
      </c>
      <c r="J29" s="29">
        <f>H29*I29</f>
        <v>112000</v>
      </c>
    </row>
    <row r="30" spans="1:10">
      <c r="A30" s="12">
        <v>42369</v>
      </c>
      <c r="B30" s="17"/>
      <c r="C30" s="17"/>
      <c r="D30" s="17"/>
      <c r="E30" s="15">
        <v>700</v>
      </c>
      <c r="F30" s="16">
        <f>I28</f>
        <v>55</v>
      </c>
      <c r="G30" s="16">
        <f>E30*F30</f>
        <v>38500</v>
      </c>
      <c r="H30" s="15">
        <f>H29-E31</f>
        <v>1700</v>
      </c>
      <c r="I30" s="16">
        <f>I29</f>
        <v>56</v>
      </c>
      <c r="J30" s="16">
        <f>H30*I30</f>
        <v>95200</v>
      </c>
    </row>
    <row r="31" spans="1:10">
      <c r="A31" s="18"/>
      <c r="B31" s="21"/>
      <c r="C31" s="21"/>
      <c r="D31" s="21"/>
      <c r="E31" s="28">
        <v>300</v>
      </c>
      <c r="F31" s="29">
        <f>I29</f>
        <v>56</v>
      </c>
      <c r="G31" s="29">
        <f>E31*F31</f>
        <v>16800</v>
      </c>
      <c r="H31" s="28"/>
      <c r="I31" s="29"/>
      <c r="J31" s="29"/>
    </row>
    <row r="32" spans="1:10">
      <c r="A32" s="30" t="s">
        <v>24</v>
      </c>
      <c r="B32" s="26">
        <f>SUM(B17:B31)</f>
        <v>4000</v>
      </c>
      <c r="C32" s="5"/>
      <c r="D32" s="31">
        <f>SUM(D17:D31)</f>
        <v>219000</v>
      </c>
      <c r="E32" s="26">
        <f>SUM(E17:E31)</f>
        <v>3300</v>
      </c>
      <c r="F32" s="5"/>
      <c r="G32" s="31">
        <f>SUM(G17:G31)</f>
        <v>173800</v>
      </c>
      <c r="H32" s="37">
        <f>H30</f>
        <v>1700</v>
      </c>
      <c r="I32" s="38"/>
      <c r="J32" s="38">
        <f>J30</f>
        <v>95200</v>
      </c>
    </row>
    <row r="34" spans="1:10">
      <c r="A34" s="1" t="s">
        <v>14</v>
      </c>
    </row>
    <row r="35" spans="1:10">
      <c r="A35" s="23"/>
      <c r="B35" s="52" t="s">
        <v>10</v>
      </c>
      <c r="C35" s="53"/>
      <c r="D35" s="54"/>
      <c r="E35" s="52" t="s">
        <v>11</v>
      </c>
      <c r="F35" s="53"/>
      <c r="G35" s="54"/>
      <c r="H35" s="52" t="s">
        <v>12</v>
      </c>
      <c r="I35" s="53"/>
      <c r="J35" s="54"/>
    </row>
    <row r="36" spans="1:10">
      <c r="A36" s="21" t="s">
        <v>2</v>
      </c>
      <c r="B36" s="4" t="s">
        <v>9</v>
      </c>
      <c r="C36" s="6" t="s">
        <v>27</v>
      </c>
      <c r="D36" s="5" t="s">
        <v>28</v>
      </c>
      <c r="E36" s="5" t="s">
        <v>9</v>
      </c>
      <c r="F36" s="6" t="s">
        <v>27</v>
      </c>
      <c r="G36" s="5" t="s">
        <v>28</v>
      </c>
      <c r="H36" s="5" t="s">
        <v>9</v>
      </c>
      <c r="I36" s="6" t="s">
        <v>27</v>
      </c>
      <c r="J36" s="5" t="s">
        <v>28</v>
      </c>
    </row>
    <row r="37" spans="1:10">
      <c r="A37" s="25">
        <v>42339</v>
      </c>
      <c r="B37" s="5"/>
      <c r="C37" s="27"/>
      <c r="D37" s="5"/>
      <c r="E37" s="5"/>
      <c r="F37" s="5"/>
      <c r="G37" s="5"/>
      <c r="H37" s="26">
        <v>1000</v>
      </c>
      <c r="I37" s="27">
        <v>50</v>
      </c>
      <c r="J37" s="27">
        <f>H37*I37</f>
        <v>50000</v>
      </c>
    </row>
    <row r="38" spans="1:10">
      <c r="A38" s="7">
        <v>42343</v>
      </c>
      <c r="B38" s="10">
        <v>1200</v>
      </c>
      <c r="C38" s="11">
        <v>52.5</v>
      </c>
      <c r="D38" s="11">
        <f>B38*C38</f>
        <v>63000</v>
      </c>
      <c r="E38" s="23"/>
      <c r="F38" s="23"/>
      <c r="G38" s="23"/>
      <c r="H38" s="10">
        <f>H37</f>
        <v>1000</v>
      </c>
      <c r="I38" s="11">
        <f>I37</f>
        <v>50</v>
      </c>
      <c r="J38" s="11">
        <f>H38*I38</f>
        <v>50000</v>
      </c>
    </row>
    <row r="39" spans="1:10">
      <c r="A39" s="18"/>
      <c r="B39" s="28"/>
      <c r="C39" s="29"/>
      <c r="D39" s="29"/>
      <c r="E39" s="21"/>
      <c r="F39" s="29"/>
      <c r="G39" s="29"/>
      <c r="H39" s="28">
        <f>B38</f>
        <v>1200</v>
      </c>
      <c r="I39" s="29">
        <f>C38</f>
        <v>52.5</v>
      </c>
      <c r="J39" s="29">
        <f t="shared" ref="J39:J49" si="2">H39*I39</f>
        <v>63000</v>
      </c>
    </row>
    <row r="40" spans="1:10">
      <c r="A40" s="7">
        <v>42348</v>
      </c>
      <c r="B40" s="23"/>
      <c r="C40" s="11"/>
      <c r="D40" s="11"/>
      <c r="E40" s="23">
        <v>800</v>
      </c>
      <c r="F40" s="11">
        <f>I39</f>
        <v>52.5</v>
      </c>
      <c r="G40" s="11">
        <f>E40*F40</f>
        <v>42000</v>
      </c>
      <c r="H40" s="10">
        <f>H38</f>
        <v>1000</v>
      </c>
      <c r="I40" s="11">
        <f>I38</f>
        <v>50</v>
      </c>
      <c r="J40" s="11">
        <f t="shared" si="2"/>
        <v>50000</v>
      </c>
    </row>
    <row r="41" spans="1:10">
      <c r="A41" s="21"/>
      <c r="B41" s="21"/>
      <c r="C41" s="21"/>
      <c r="D41" s="21"/>
      <c r="E41" s="21"/>
      <c r="F41" s="21"/>
      <c r="G41" s="21"/>
      <c r="H41" s="28">
        <f>H39-E40</f>
        <v>400</v>
      </c>
      <c r="I41" s="29">
        <f>I39</f>
        <v>52.5</v>
      </c>
      <c r="J41" s="29">
        <f t="shared" si="2"/>
        <v>21000</v>
      </c>
    </row>
    <row r="42" spans="1:10">
      <c r="A42" s="7">
        <v>42353</v>
      </c>
      <c r="B42" s="23">
        <v>800</v>
      </c>
      <c r="C42" s="11">
        <v>55</v>
      </c>
      <c r="D42" s="11">
        <f>B42*C42</f>
        <v>44000</v>
      </c>
      <c r="E42" s="23"/>
      <c r="F42" s="11"/>
      <c r="G42" s="11"/>
      <c r="H42" s="10">
        <f>H40</f>
        <v>1000</v>
      </c>
      <c r="I42" s="11">
        <f>I40</f>
        <v>50</v>
      </c>
      <c r="J42" s="11">
        <f t="shared" si="2"/>
        <v>50000</v>
      </c>
    </row>
    <row r="43" spans="1:10">
      <c r="A43" s="12"/>
      <c r="B43" s="17"/>
      <c r="C43" s="17"/>
      <c r="D43" s="17"/>
      <c r="E43" s="17"/>
      <c r="F43" s="16"/>
      <c r="G43" s="16"/>
      <c r="H43" s="15">
        <f>H41</f>
        <v>400</v>
      </c>
      <c r="I43" s="16">
        <f>I41</f>
        <v>52.5</v>
      </c>
      <c r="J43" s="16">
        <f>H43*I43</f>
        <v>21000</v>
      </c>
    </row>
    <row r="44" spans="1:10">
      <c r="A44" s="18"/>
      <c r="B44" s="21"/>
      <c r="C44" s="29"/>
      <c r="D44" s="29"/>
      <c r="E44" s="21"/>
      <c r="F44" s="21"/>
      <c r="G44" s="21"/>
      <c r="H44" s="28">
        <f>B42</f>
        <v>800</v>
      </c>
      <c r="I44" s="29">
        <f>C42</f>
        <v>55</v>
      </c>
      <c r="J44" s="29">
        <f t="shared" si="2"/>
        <v>44000</v>
      </c>
    </row>
    <row r="45" spans="1:10">
      <c r="A45" s="12">
        <v>42358</v>
      </c>
      <c r="B45" s="17"/>
      <c r="C45" s="16"/>
      <c r="D45" s="16"/>
      <c r="E45" s="17">
        <v>800</v>
      </c>
      <c r="F45" s="16">
        <f>I44</f>
        <v>55</v>
      </c>
      <c r="G45" s="16">
        <f>E45*F45</f>
        <v>44000</v>
      </c>
      <c r="H45" s="15">
        <f>H42-E47</f>
        <v>700</v>
      </c>
      <c r="I45" s="16">
        <f>I42</f>
        <v>50</v>
      </c>
      <c r="J45" s="16">
        <f>H45*I45</f>
        <v>35000</v>
      </c>
    </row>
    <row r="46" spans="1:10">
      <c r="A46" s="12"/>
      <c r="B46" s="17"/>
      <c r="C46" s="17"/>
      <c r="D46" s="17"/>
      <c r="E46" s="15">
        <f>H43</f>
        <v>400</v>
      </c>
      <c r="F46" s="16">
        <f>I43</f>
        <v>52.5</v>
      </c>
      <c r="G46" s="16">
        <f>E46*F46</f>
        <v>21000</v>
      </c>
      <c r="H46" s="15"/>
      <c r="I46" s="16"/>
      <c r="J46" s="16"/>
    </row>
    <row r="47" spans="1:10">
      <c r="A47" s="21"/>
      <c r="B47" s="21"/>
      <c r="C47" s="21"/>
      <c r="D47" s="21"/>
      <c r="E47" s="21">
        <v>300</v>
      </c>
      <c r="F47" s="29">
        <f>I42</f>
        <v>50</v>
      </c>
      <c r="G47" s="29">
        <f>E47*F47</f>
        <v>15000</v>
      </c>
      <c r="H47" s="21"/>
      <c r="I47" s="29"/>
      <c r="J47" s="29"/>
    </row>
    <row r="48" spans="1:10">
      <c r="A48" s="7">
        <v>42363</v>
      </c>
      <c r="B48" s="10">
        <v>2000</v>
      </c>
      <c r="C48" s="11">
        <v>56</v>
      </c>
      <c r="D48" s="11">
        <f>B48*C48</f>
        <v>112000</v>
      </c>
      <c r="E48" s="23"/>
      <c r="F48" s="11"/>
      <c r="G48" s="11"/>
      <c r="H48" s="10">
        <f>H45</f>
        <v>700</v>
      </c>
      <c r="I48" s="11">
        <f>I45</f>
        <v>50</v>
      </c>
      <c r="J48" s="11">
        <f t="shared" si="2"/>
        <v>35000</v>
      </c>
    </row>
    <row r="49" spans="1:10">
      <c r="A49" s="21"/>
      <c r="B49" s="21"/>
      <c r="C49" s="21"/>
      <c r="D49" s="21"/>
      <c r="E49" s="21"/>
      <c r="F49" s="29"/>
      <c r="G49" s="29"/>
      <c r="H49" s="28">
        <f>B48</f>
        <v>2000</v>
      </c>
      <c r="I49" s="29">
        <f>C48</f>
        <v>56</v>
      </c>
      <c r="J49" s="29">
        <f t="shared" si="2"/>
        <v>112000</v>
      </c>
    </row>
    <row r="50" spans="1:10">
      <c r="A50" s="12">
        <v>42369</v>
      </c>
      <c r="B50" s="17"/>
      <c r="C50" s="17"/>
      <c r="D50" s="17"/>
      <c r="E50" s="15">
        <v>1000</v>
      </c>
      <c r="F50" s="16">
        <f>I49</f>
        <v>56</v>
      </c>
      <c r="G50" s="16">
        <f>E50*F50</f>
        <v>56000</v>
      </c>
      <c r="H50" s="15">
        <f>H48</f>
        <v>700</v>
      </c>
      <c r="I50" s="16">
        <f>I48</f>
        <v>50</v>
      </c>
      <c r="J50" s="16">
        <f>H50*I50</f>
        <v>35000</v>
      </c>
    </row>
    <row r="51" spans="1:10">
      <c r="A51" s="21"/>
      <c r="B51" s="21"/>
      <c r="C51" s="21"/>
      <c r="D51" s="21"/>
      <c r="E51" s="21"/>
      <c r="F51" s="29"/>
      <c r="G51" s="29"/>
      <c r="H51" s="28">
        <f>H49-E50</f>
        <v>1000</v>
      </c>
      <c r="I51" s="29">
        <f>I49</f>
        <v>56</v>
      </c>
      <c r="J51" s="29">
        <f>H51*I51</f>
        <v>56000</v>
      </c>
    </row>
    <row r="52" spans="1:10">
      <c r="A52" s="30" t="s">
        <v>24</v>
      </c>
      <c r="B52" s="26">
        <f>SUM(B37:B51)</f>
        <v>4000</v>
      </c>
      <c r="C52" s="5"/>
      <c r="D52" s="31">
        <f>SUM(D37:D51)</f>
        <v>219000</v>
      </c>
      <c r="E52" s="26">
        <f>SUM(E37:E51)</f>
        <v>3300</v>
      </c>
      <c r="F52" s="5"/>
      <c r="G52" s="31">
        <f>SUM(G37:G51)</f>
        <v>178000</v>
      </c>
      <c r="H52" s="26">
        <f>H50+H51</f>
        <v>1700</v>
      </c>
      <c r="I52" s="27"/>
      <c r="J52" s="27">
        <f>J50+J51</f>
        <v>91000</v>
      </c>
    </row>
    <row r="54" spans="1:10">
      <c r="A54" s="1" t="s">
        <v>15</v>
      </c>
    </row>
    <row r="55" spans="1:10">
      <c r="A55" s="1" t="s">
        <v>16</v>
      </c>
      <c r="C55" s="34" t="s">
        <v>17</v>
      </c>
      <c r="D55" s="34"/>
      <c r="E55" s="34"/>
      <c r="F55" s="34"/>
    </row>
    <row r="56" spans="1:10">
      <c r="C56" s="1" t="s">
        <v>18</v>
      </c>
    </row>
    <row r="58" spans="1:10">
      <c r="A58" s="1" t="s">
        <v>16</v>
      </c>
      <c r="C58" s="34" t="s">
        <v>19</v>
      </c>
      <c r="D58" s="34"/>
      <c r="E58" s="34"/>
    </row>
    <row r="59" spans="1:10">
      <c r="C59" s="1" t="s">
        <v>20</v>
      </c>
    </row>
    <row r="61" spans="1:10">
      <c r="A61" s="1" t="s">
        <v>16</v>
      </c>
      <c r="C61" s="36">
        <f>50000+219000</f>
        <v>269000</v>
      </c>
      <c r="D61" s="32">
        <f>C61/C62</f>
        <v>53.8</v>
      </c>
    </row>
    <row r="62" spans="1:10">
      <c r="C62" s="24">
        <f>1000+4000</f>
        <v>5000</v>
      </c>
    </row>
    <row r="63" spans="1:10">
      <c r="A63" s="35" t="s">
        <v>21</v>
      </c>
      <c r="C63" s="32">
        <f>E52*D61</f>
        <v>177540</v>
      </c>
    </row>
    <row r="64" spans="1:10">
      <c r="A64" s="35" t="s">
        <v>22</v>
      </c>
      <c r="C64" s="32">
        <f>H52*D61</f>
        <v>91460</v>
      </c>
    </row>
  </sheetData>
  <mergeCells count="6">
    <mergeCell ref="B15:D15"/>
    <mergeCell ref="E15:G15"/>
    <mergeCell ref="H15:J15"/>
    <mergeCell ref="B35:D35"/>
    <mergeCell ref="E35:G35"/>
    <mergeCell ref="H35:J3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Yessica Davila</cp:lastModifiedBy>
  <dcterms:created xsi:type="dcterms:W3CDTF">2015-02-22T23:58:16Z</dcterms:created>
  <dcterms:modified xsi:type="dcterms:W3CDTF">2016-04-19T18:13:19Z</dcterms:modified>
</cp:coreProperties>
</file>