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18225" yWindow="0" windowWidth="25740" windowHeight="16440" activeTab="2"/>
  </bookViews>
  <sheets>
    <sheet name="INFORMACIÓN" sheetId="1" r:id="rId1"/>
    <sheet name="ESTADOS FINANCIEROS ENERO" sheetId="2" r:id="rId2"/>
    <sheet name="Estado Cuenta Bancario" sheetId="3" r:id="rId3"/>
  </sheets>
  <calcPr calcId="14562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I13" i="2"/>
  <c r="I15" i="2"/>
  <c r="E19" i="2"/>
  <c r="E15" i="2"/>
  <c r="B16" i="2"/>
  <c r="B29" i="2"/>
  <c r="E30" i="2"/>
  <c r="B32" i="2"/>
  <c r="E22" i="2"/>
  <c r="E32" i="2"/>
</calcChain>
</file>

<file path=xl/sharedStrings.xml><?xml version="1.0" encoding="utf-8"?>
<sst xmlns="http://schemas.openxmlformats.org/spreadsheetml/2006/main" count="191" uniqueCount="150">
  <si>
    <t>La compañía Libretas y Más presenta los siguientes saldos al 30 de enero de 2014:</t>
  </si>
  <si>
    <t>CUENTA</t>
  </si>
  <si>
    <t>CANTIDAD</t>
  </si>
  <si>
    <t>Bancos</t>
  </si>
  <si>
    <t>Fondo fijo de caja</t>
  </si>
  <si>
    <t>Proveedores</t>
  </si>
  <si>
    <t>Clientes</t>
  </si>
  <si>
    <t>Documentos por pagar</t>
  </si>
  <si>
    <t>Deudores diversos</t>
  </si>
  <si>
    <t>Documentos por cobrar</t>
  </si>
  <si>
    <t>Utilidades de ejercicios anteriores</t>
  </si>
  <si>
    <t>Edificio</t>
  </si>
  <si>
    <t>Mobiliario y equipo</t>
  </si>
  <si>
    <t>Equipo de transporte</t>
  </si>
  <si>
    <t>Equipo de cómputo</t>
  </si>
  <si>
    <t>Equipo de reparto</t>
  </si>
  <si>
    <t>Ventas</t>
  </si>
  <si>
    <t>Costo de ventas</t>
  </si>
  <si>
    <t>Devoluciones sobre ventas</t>
  </si>
  <si>
    <t>Gastos de venta</t>
  </si>
  <si>
    <t>Gastos de administración</t>
  </si>
  <si>
    <t>Productos financieros</t>
  </si>
  <si>
    <t>Gastos financieros</t>
  </si>
  <si>
    <t>Proveedores del extranjero</t>
  </si>
  <si>
    <t>Capital social</t>
  </si>
  <si>
    <t>Notas:</t>
  </si>
  <si>
    <t>La cuenta de clientes se integra de la siguiente manera:</t>
  </si>
  <si>
    <t>Línea, S.A.</t>
  </si>
  <si>
    <t>Fact.</t>
  </si>
  <si>
    <t>00205</t>
  </si>
  <si>
    <t>00208</t>
  </si>
  <si>
    <t>00210</t>
  </si>
  <si>
    <t>Ados, S.A.</t>
  </si>
  <si>
    <t>Papeleria Musa, S.A.</t>
  </si>
  <si>
    <t>00215</t>
  </si>
  <si>
    <t>La cuenta de documentos por cobrar está integrada por :</t>
  </si>
  <si>
    <t>Industras del Norte</t>
  </si>
  <si>
    <t xml:space="preserve">pagaré 32 </t>
  </si>
  <si>
    <t>pagaré 40</t>
  </si>
  <si>
    <t>Unidos y Asociados</t>
  </si>
  <si>
    <t>pafaré 51</t>
  </si>
  <si>
    <t>Estas son las operaciones realizadas en el mes de febrero del 2014</t>
  </si>
  <si>
    <t>OPERACIÓN</t>
  </si>
  <si>
    <t>Compramos 2,400 libretas a $30 más IVA por cada una, se pagó el 80% con cheque no. 00458</t>
  </si>
  <si>
    <t>Suponemos un IVA del 16%</t>
  </si>
  <si>
    <t>Nuestro agente de seguros vino de visita y nos ofreció un seguro contra incendio el cual se decidió adquirir por la gran probabilidad de que se incendien las libretas, pagando una prima anual de $30,000 más IVA, con cheque No. 00459 (60% venta y 40% administración)</t>
  </si>
  <si>
    <t>Se adquiriren en la Caas de Bolsa Monex, S.A. 2,400 aciones de Telmex serie "B" a $258 cada una, más una comisión del 0.2%, pagó con el cheque no.00460</t>
  </si>
  <si>
    <t>De la compra de 2,400 libretas del día 2 de este mes, 25 libretas salieron defectuosoas por las que se devolvieron, aplicando su  importe a nuestra cuenta.</t>
  </si>
  <si>
    <t>4 febrero 2014 - Comidas para junta con directivos - $910.89</t>
  </si>
  <si>
    <t>3 febrero 2014 - Gasolina del departamento de ventas -  453.80</t>
  </si>
  <si>
    <t>Se contrata a Transportes del Norte, S.A. para el flete de la mercancía comprada en Estados Unidos por la cantidad de $9,600 más IVA que se pagarán al recibir los artículos.</t>
  </si>
  <si>
    <t>Inventarios</t>
  </si>
  <si>
    <t>AC</t>
  </si>
  <si>
    <t>Documentos por pagar a largo plazo</t>
  </si>
  <si>
    <t>ANC</t>
  </si>
  <si>
    <t>PCP</t>
  </si>
  <si>
    <t>PLP</t>
  </si>
  <si>
    <t>CC</t>
  </si>
  <si>
    <t>IVA por PAGAR</t>
  </si>
  <si>
    <t>ACTIVO</t>
  </si>
  <si>
    <t>PASIVO Y CAPITAL</t>
  </si>
  <si>
    <t>Activo Circulante</t>
  </si>
  <si>
    <t>PASIVOS</t>
  </si>
  <si>
    <t>Pasivo Corto Plazo</t>
  </si>
  <si>
    <t>Deudores Diversos</t>
  </si>
  <si>
    <t>Acreedores diversos</t>
  </si>
  <si>
    <t>TOTAL DE PASIVO C.P.</t>
  </si>
  <si>
    <t>TOTAL DE ACTIVO CIRCULANTE</t>
  </si>
  <si>
    <t>Activo No Circulante</t>
  </si>
  <si>
    <t>documentos  por pagar de LP</t>
  </si>
  <si>
    <t>TOTAL DE PASIVO L.P.</t>
  </si>
  <si>
    <t>TOTAL DE PASIVOS</t>
  </si>
  <si>
    <t>TOTAL DE ACTIVO FIJO</t>
  </si>
  <si>
    <t>CAPITAL CONTABLE</t>
  </si>
  <si>
    <t>TOTAL DE  CAPITAL CONTABLE</t>
  </si>
  <si>
    <t xml:space="preserve">TOTAL DE ACTIVOS </t>
  </si>
  <si>
    <t>TOTAL DE PASIVOS + CAPITAL</t>
  </si>
  <si>
    <t>Fondo de Caja</t>
  </si>
  <si>
    <t>IVA por acreditar</t>
  </si>
  <si>
    <t>LIBRETAS Y MAS, S.A.</t>
  </si>
  <si>
    <t>ESTADO DE SITACIÓN FINANCIERA AL 31 DE ENERO DE 2014</t>
  </si>
  <si>
    <t>ESTADOS DE RESULTADOS</t>
  </si>
  <si>
    <t xml:space="preserve">   - COSTO DE VENTAS</t>
  </si>
  <si>
    <t>UTILIDAD BRUTA</t>
  </si>
  <si>
    <t xml:space="preserve">  - GASTOS DE ADMINISTRACIÓN</t>
  </si>
  <si>
    <t xml:space="preserve">   - GASTOS DE VENTAS</t>
  </si>
  <si>
    <t>UTILIDAD DE OPRACIÓN</t>
  </si>
  <si>
    <t>UTLIDIAD NETA</t>
  </si>
  <si>
    <t>LIBRETAS Y MÁS, S.A.</t>
  </si>
  <si>
    <t>1 JULIO AL 30 DE ENERO DEL 2014</t>
  </si>
  <si>
    <t>VENTAS</t>
  </si>
  <si>
    <t xml:space="preserve">   - DEVOLUCIONES SOBRE VENTAS</t>
  </si>
  <si>
    <t xml:space="preserve">   - GASTOS FINANCIEROS</t>
  </si>
  <si>
    <t xml:space="preserve"> </t>
  </si>
  <si>
    <t>Vence el 15 Marzo 2014</t>
  </si>
  <si>
    <t>Vence el 20 Marzo 2014</t>
  </si>
  <si>
    <t>Vence el 18 Abril 2014</t>
  </si>
  <si>
    <t>Diseños y Acabados</t>
  </si>
  <si>
    <t>Pagamos a nuestros proveedores Industrias del Norte, S.A. 12,240 con cheque NO. 00647</t>
  </si>
  <si>
    <t>Adquirimos en Casa de Bolsa Monex, S.A. 150,000 CETES a 91 días conuna tasa de descuento de 2.95 % anual, una comisión 0.2%. Pagamos con Cheque no. 00648</t>
  </si>
  <si>
    <t>Compramos 1,050 libretas a $33.00 más IVA pagando con cheque no. 00649</t>
  </si>
  <si>
    <t>Vendemos 780 libretas a $66.00 más IVA de contado, Factura 00225</t>
  </si>
  <si>
    <t>Nos paga Ados, S.A. la Factura 00208, y se le aplica un descuento de 5% por pronto pago.</t>
  </si>
  <si>
    <t>Compramos de Casa de Bolsa Monex, S.A. 300 acciones Telmex series "B" en $260.00 cada una, con una comisión de 0.2%. Pagando con cheque no. 00651</t>
  </si>
  <si>
    <t>Recibimos la mercancia de San Antonio, Texas y pagamos el transporte con cheque no. 00650</t>
  </si>
  <si>
    <t>Paga los honorarios al contador por $26,000 más IVA con cheque no. 654</t>
  </si>
  <si>
    <t>Tipo de Cambio al cierre 13.12 por dólar.</t>
  </si>
  <si>
    <t>Las Acciones Telmex serie "B" cerraron su cotizacón en $258.5 cada una</t>
  </si>
  <si>
    <t>Se pide:</t>
  </si>
  <si>
    <t>1. Los asientos contables de cada operación del mes</t>
  </si>
  <si>
    <t>2. Calcular las depreciaciones del mes de febrero con estos procentajes:</t>
  </si>
  <si>
    <t>Deprec. Acum. de mobiliario y equipo</t>
  </si>
  <si>
    <t>Deprec. Acum. de edificio</t>
  </si>
  <si>
    <t>Deprec. Acum. de equipo de transporte</t>
  </si>
  <si>
    <t>Deprec. Acum. de equipo de cómputo</t>
  </si>
  <si>
    <t>Deprec. Acum. de equipo de reparto</t>
  </si>
  <si>
    <t>El almacén está compuesto de1,398 libretas</t>
  </si>
  <si>
    <t>La cuenta proveedores en el extranjero está integrada por 2,203.21 dólares, al tipo de cambio de 13.14 peso por dólar.</t>
  </si>
  <si>
    <t>Huasteca, S.A.</t>
  </si>
  <si>
    <t>DÍA</t>
  </si>
  <si>
    <t>Adquirimos en Casa de Bolsa Monex, S.A. 200,000 Cetes a 28 días, con tasa de descuento de 2.80% y una comisión del 0.2%, se paga con cheque No. 00457</t>
  </si>
  <si>
    <t>Se vendieron al Línea, S.A. 1,440 libretas a $66.00 más IVA cada una.  Se pagó de contado. Factura 00217</t>
  </si>
  <si>
    <t>Se decidió adquirir un contrato de factoraje con recursos, entrgeando las facturas 00205, 00210, 00215; nos financian el 75% a una tasa del 20% anual y una comisión 1.3%. El vencimiento es el 30 de marzo del 2014. Nos depositan el monto neto a la cuenta de cheques.</t>
  </si>
  <si>
    <t>El señor Ramiro Cavazos que trabaja en el departamento de administración nos pidió un préstamo el cual se le otorgó por la catidad de $3,600 pesos con el cheque No. 00461; se le dio oportunidad de pagarlo en 20 quincenas la cual se le irá rebajando de su sueldo.</t>
  </si>
  <si>
    <t>La señora Jimenez nos presenta sus gastos dentro de fondo de caja, y se ele expide el cheque no. 00462. Dichos gastos incluyen el IVA del 16%.</t>
  </si>
  <si>
    <t>1 febrero 2014 -Papelería del departamento de ventas - $873.90</t>
  </si>
  <si>
    <t>Compramos 1,140 libretas a $32.00 más IVA cada una. El 30% se liquida en efectivo con el cheque no. 00463 y el resto a crédito firmando un pagaré sin intereses.</t>
  </si>
  <si>
    <t>Pagamos 1,000 dólares a nuestro proveedor del extranjero con un tipo de cambio de 13.10 pesos por dólar con el cheque no. 00464</t>
  </si>
  <si>
    <t>Compramos 900 rollos de papel en bobinas en San Antonio, Texas a 52.30 dólares por cada rollo a un tipo de cambio de 13.15 pesos por dólar a crédito. Se establece que la mercancía nos llega dentro de 10 días .</t>
  </si>
  <si>
    <t>Se le habla al agente de seguros para comprar un seguro para el traslado de los rollos de papl pagando $6,360 pesos más IVA con el cheque No. 00465.</t>
  </si>
  <si>
    <t>Se venden 900 libretas a $66.00 pesos cada una más IVA. Nos pagan el 50% y el resto es a crédito. Factura 00219</t>
  </si>
  <si>
    <t>Se paga la nómina por $190,200 (60% ventas, 40% administración) se descuentan 8.6% de ISR, el 3.75% por el Seguro Social y el préstamo del señor Cavazos. Emitió el cheque no. 00646</t>
  </si>
  <si>
    <t>Nuestros deudore nos pagan su saldo a su cargo al 30 d enero del 2014.</t>
  </si>
  <si>
    <t>Pagamos  a nuestros proveedores en el extranjero $5,500 dólares al tipo de cambio de $13.20 por dólar. Cheque no. 00652</t>
  </si>
  <si>
    <t>Se paga la nómina por $190,200 (60% ventas, 40% administración) se descuentan 8.6% de ISR, el 3.75% por el Seguro Social y el préstamo del señor Cavazos. Emitió el cheque no. 00653</t>
  </si>
  <si>
    <t>Equipo de oficina</t>
  </si>
  <si>
    <t>3. Determinar el IVA, cuando hay que pagarlo. (IVA acreditable ó por acreditar)</t>
  </si>
  <si>
    <t>4. Determinar la utilidad del periodo y sobre éste calcular el 34% del ISR y el 10%  del PTU (impuestos)</t>
  </si>
  <si>
    <t>5. Determinar el inventario por los cuatro métodos y ver cuál es el más conveniente.</t>
  </si>
  <si>
    <t>6. Formular la conciliación aritmética y contble y hacer los asientos de ajustes.</t>
  </si>
  <si>
    <t>7. Hacer los estados de situación financiera y estado de resultados para el mes de febrero.</t>
  </si>
  <si>
    <t>Dep. Ac. edificio</t>
  </si>
  <si>
    <t>Dep. Ac. mobiliario y Eq</t>
  </si>
  <si>
    <t>Dep Ac. Equipo de transporte</t>
  </si>
  <si>
    <t>Dep Ac. Equipo de cómputo</t>
  </si>
  <si>
    <t>Dep Ac. Equipo de reparto</t>
  </si>
  <si>
    <t>Proveedores en extrajero</t>
  </si>
  <si>
    <t>IVA por pagar</t>
  </si>
  <si>
    <t>Pasivo largo plazo</t>
  </si>
  <si>
    <t>Utilidades retenidas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</si>
</sst>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44" fontId="0" fillId="0" borderId="0" xfId="1" applyFont="1"/>
    <xf numFmtId="44" fontId="2" fillId="0" borderId="0" xfId="1" applyFont="1" applyAlignment="1">
      <alignment horizontal="center"/>
    </xf>
    <xf numFmtId="49" fontId="0" fillId="0" borderId="0" xfId="0" applyNumberFormat="1" applyAlignment="1">
      <alignment horizontal="right"/>
    </xf>
    <xf numFmtId="44" fontId="0" fillId="2" borderId="0" xfId="1" applyFont="1" applyFill="1"/>
    <xf numFmtId="44" fontId="0" fillId="0" borderId="0" xfId="1" applyFont="1" applyFill="1"/>
    <xf numFmtId="0" fontId="4" fillId="0" borderId="0" xfId="0" applyFont="1" applyBorder="1"/>
    <xf numFmtId="44" fontId="0" fillId="0" borderId="0" xfId="1" applyFont="1" applyBorder="1"/>
    <xf numFmtId="0" fontId="0" fillId="0" borderId="0" xfId="0" applyBorder="1"/>
    <xf numFmtId="0" fontId="3" fillId="0" borderId="0" xfId="0" applyFont="1" applyBorder="1"/>
    <xf numFmtId="44" fontId="0" fillId="0" borderId="0" xfId="1" applyFont="1" applyFill="1" applyBorder="1"/>
    <xf numFmtId="43" fontId="0" fillId="0" borderId="0" xfId="2" applyFont="1" applyFill="1" applyBorder="1"/>
    <xf numFmtId="0" fontId="2" fillId="0" borderId="0" xfId="0" applyFont="1" applyFill="1"/>
    <xf numFmtId="0" fontId="0" fillId="0" borderId="0" xfId="0" applyFill="1" applyBorder="1"/>
    <xf numFmtId="44" fontId="0" fillId="0" borderId="1" xfId="1" applyFont="1" applyFill="1" applyBorder="1"/>
    <xf numFmtId="0" fontId="5" fillId="0" borderId="0" xfId="0" applyFont="1" applyFill="1" applyBorder="1"/>
    <xf numFmtId="0" fontId="0" fillId="0" borderId="0" xfId="0" applyFill="1"/>
    <xf numFmtId="0" fontId="3" fillId="0" borderId="0" xfId="0" applyFont="1" applyFill="1" applyBorder="1"/>
    <xf numFmtId="44" fontId="2" fillId="0" borderId="0" xfId="1" applyFont="1" applyFill="1" applyBorder="1"/>
    <xf numFmtId="0" fontId="4" fillId="0" borderId="0" xfId="0" applyFont="1"/>
    <xf numFmtId="0" fontId="4" fillId="0" borderId="0" xfId="0" applyFont="1" applyFill="1"/>
    <xf numFmtId="44" fontId="3" fillId="0" borderId="0" xfId="1" applyFont="1" applyFill="1"/>
    <xf numFmtId="44" fontId="0" fillId="0" borderId="0" xfId="0" applyNumberFormat="1"/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0" fontId="0" fillId="0" borderId="2" xfId="0" applyBorder="1" applyAlignment="1">
      <alignment vertical="center"/>
    </xf>
    <xf numFmtId="44" fontId="0" fillId="0" borderId="2" xfId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4" fontId="2" fillId="0" borderId="2" xfId="1" applyFont="1" applyBorder="1" applyAlignment="1">
      <alignment vertical="center"/>
    </xf>
    <xf numFmtId="9" fontId="0" fillId="0" borderId="0" xfId="1" applyNumberFormat="1" applyFont="1"/>
    <xf numFmtId="0" fontId="6" fillId="0" borderId="0" xfId="0" applyFont="1"/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681036</xdr:colOff>
      <xdr:row>3</xdr:row>
      <xdr:rowOff>186312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0" y="190500"/>
          <a:ext cx="681036" cy="5673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690563</xdr:colOff>
      <xdr:row>0</xdr:row>
      <xdr:rowOff>101204</xdr:rowOff>
    </xdr:from>
    <xdr:to>
      <xdr:col>7</xdr:col>
      <xdr:colOff>815578</xdr:colOff>
      <xdr:row>4</xdr:row>
      <xdr:rowOff>54286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185547" y="101204"/>
          <a:ext cx="887015" cy="738895"/>
        </a:xfrm>
        <a:prstGeom prst="rect">
          <a:avLst/>
        </a:prstGeom>
      </xdr:spPr>
    </xdr:pic>
    <xdr:clientData/>
  </xdr:twoCellAnchor>
  <xdr:twoCellAnchor editAs="oneCell">
    <xdr:from>
      <xdr:col>1</xdr:col>
      <xdr:colOff>182167</xdr:colOff>
      <xdr:row>0</xdr:row>
      <xdr:rowOff>39907</xdr:rowOff>
    </xdr:from>
    <xdr:to>
      <xdr:col>1</xdr:col>
      <xdr:colOff>863203</xdr:colOff>
      <xdr:row>3</xdr:row>
      <xdr:rowOff>23813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009776" y="39907"/>
          <a:ext cx="681036" cy="567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opLeftCell="A57" zoomScale="90" zoomScaleNormal="90" zoomScalePageLayoutView="90" workbookViewId="0">
      <selection activeCell="A85" sqref="A85"/>
    </sheetView>
  </sheetViews>
  <sheetFormatPr baseColWidth="10" defaultRowHeight="15" x14ac:dyDescent="0.25"/>
  <cols>
    <col min="1" max="1" width="37.85546875" customWidth="1"/>
    <col min="2" max="2" width="22.140625" style="2" customWidth="1"/>
    <col min="4" max="4" width="20.42578125" customWidth="1"/>
    <col min="5" max="5" width="11.28515625" customWidth="1"/>
    <col min="6" max="6" width="10.140625" customWidth="1"/>
    <col min="7" max="7" width="14.85546875" style="2" customWidth="1"/>
    <col min="8" max="8" width="14" customWidth="1"/>
  </cols>
  <sheetData>
    <row r="1" spans="1:8" x14ac:dyDescent="0.25">
      <c r="A1" t="s">
        <v>0</v>
      </c>
    </row>
    <row r="3" spans="1:8" x14ac:dyDescent="0.25">
      <c r="F3" t="s">
        <v>93</v>
      </c>
    </row>
    <row r="4" spans="1:8" x14ac:dyDescent="0.25">
      <c r="A4" s="1" t="s">
        <v>1</v>
      </c>
      <c r="B4" s="3" t="s">
        <v>2</v>
      </c>
      <c r="D4" t="s">
        <v>25</v>
      </c>
    </row>
    <row r="5" spans="1:8" x14ac:dyDescent="0.25">
      <c r="A5" t="s">
        <v>3</v>
      </c>
      <c r="B5" s="5">
        <v>4339673.24</v>
      </c>
      <c r="C5" t="s">
        <v>52</v>
      </c>
      <c r="D5" t="s">
        <v>116</v>
      </c>
    </row>
    <row r="6" spans="1:8" x14ac:dyDescent="0.25">
      <c r="A6" t="s">
        <v>4</v>
      </c>
      <c r="B6" s="5">
        <v>4560</v>
      </c>
      <c r="C6" t="s">
        <v>52</v>
      </c>
      <c r="D6" t="s">
        <v>117</v>
      </c>
    </row>
    <row r="7" spans="1:8" x14ac:dyDescent="0.25">
      <c r="A7" t="s">
        <v>5</v>
      </c>
      <c r="B7" s="5">
        <v>30720</v>
      </c>
      <c r="C7" t="s">
        <v>55</v>
      </c>
      <c r="D7" t="s">
        <v>44</v>
      </c>
    </row>
    <row r="8" spans="1:8" x14ac:dyDescent="0.25">
      <c r="A8" t="s">
        <v>6</v>
      </c>
      <c r="B8" s="5">
        <v>39300</v>
      </c>
      <c r="C8" t="s">
        <v>52</v>
      </c>
    </row>
    <row r="9" spans="1:8" x14ac:dyDescent="0.25">
      <c r="A9" t="s">
        <v>65</v>
      </c>
      <c r="B9" s="5">
        <v>14114.04</v>
      </c>
      <c r="C9" t="s">
        <v>55</v>
      </c>
      <c r="D9" t="s">
        <v>26</v>
      </c>
    </row>
    <row r="10" spans="1:8" x14ac:dyDescent="0.25">
      <c r="A10" t="s">
        <v>7</v>
      </c>
      <c r="B10" s="5">
        <v>25686.97</v>
      </c>
      <c r="C10" t="s">
        <v>55</v>
      </c>
      <c r="D10" t="s">
        <v>27</v>
      </c>
      <c r="E10" t="s">
        <v>28</v>
      </c>
      <c r="F10" s="4" t="s">
        <v>29</v>
      </c>
      <c r="G10" s="2">
        <v>7572</v>
      </c>
    </row>
    <row r="11" spans="1:8" x14ac:dyDescent="0.25">
      <c r="A11" t="s">
        <v>8</v>
      </c>
      <c r="B11" s="5">
        <v>11949.6</v>
      </c>
      <c r="C11" t="s">
        <v>52</v>
      </c>
      <c r="D11" t="s">
        <v>32</v>
      </c>
      <c r="E11" t="s">
        <v>28</v>
      </c>
      <c r="F11" s="4" t="s">
        <v>30</v>
      </c>
      <c r="G11" s="2">
        <v>10104</v>
      </c>
    </row>
    <row r="12" spans="1:8" x14ac:dyDescent="0.25">
      <c r="A12" t="s">
        <v>9</v>
      </c>
      <c r="B12" s="5">
        <v>22470</v>
      </c>
      <c r="C12" t="s">
        <v>52</v>
      </c>
      <c r="D12" t="s">
        <v>33</v>
      </c>
      <c r="E12" t="s">
        <v>28</v>
      </c>
      <c r="F12" s="4" t="s">
        <v>31</v>
      </c>
      <c r="G12" s="2">
        <v>9588</v>
      </c>
    </row>
    <row r="13" spans="1:8" x14ac:dyDescent="0.25">
      <c r="A13" t="s">
        <v>53</v>
      </c>
      <c r="B13" s="5">
        <v>247050</v>
      </c>
      <c r="C13" t="s">
        <v>56</v>
      </c>
      <c r="D13" t="s">
        <v>118</v>
      </c>
      <c r="E13" t="s">
        <v>28</v>
      </c>
      <c r="F13" s="4" t="s">
        <v>34</v>
      </c>
      <c r="G13" s="2">
        <v>12000</v>
      </c>
    </row>
    <row r="14" spans="1:8" x14ac:dyDescent="0.25">
      <c r="A14" t="s">
        <v>51</v>
      </c>
      <c r="B14" s="5">
        <v>33552</v>
      </c>
      <c r="C14" t="s">
        <v>52</v>
      </c>
      <c r="F14" s="4"/>
    </row>
    <row r="15" spans="1:8" x14ac:dyDescent="0.25">
      <c r="A15" t="s">
        <v>10</v>
      </c>
      <c r="B15" s="5">
        <v>79444.17</v>
      </c>
      <c r="C15" t="s">
        <v>57</v>
      </c>
      <c r="D15" t="s">
        <v>35</v>
      </c>
      <c r="F15" s="4"/>
    </row>
    <row r="16" spans="1:8" x14ac:dyDescent="0.25">
      <c r="A16" t="s">
        <v>11</v>
      </c>
      <c r="B16" s="5">
        <v>282000</v>
      </c>
      <c r="C16" t="s">
        <v>54</v>
      </c>
      <c r="D16" t="s">
        <v>36</v>
      </c>
      <c r="E16" t="s">
        <v>37</v>
      </c>
      <c r="F16" s="32" t="s">
        <v>94</v>
      </c>
      <c r="G16" s="32"/>
      <c r="H16" s="2">
        <v>12240</v>
      </c>
    </row>
    <row r="17" spans="1:8" x14ac:dyDescent="0.25">
      <c r="A17" t="s">
        <v>12</v>
      </c>
      <c r="B17" s="5">
        <v>36000</v>
      </c>
      <c r="C17" t="s">
        <v>54</v>
      </c>
      <c r="D17" t="s">
        <v>97</v>
      </c>
      <c r="E17" t="s">
        <v>38</v>
      </c>
      <c r="F17" s="32" t="s">
        <v>95</v>
      </c>
      <c r="G17" s="32"/>
      <c r="H17" s="2">
        <v>6246</v>
      </c>
    </row>
    <row r="18" spans="1:8" x14ac:dyDescent="0.25">
      <c r="A18" t="s">
        <v>111</v>
      </c>
      <c r="B18" s="5">
        <v>6300</v>
      </c>
      <c r="C18" t="s">
        <v>54</v>
      </c>
      <c r="D18" t="s">
        <v>39</v>
      </c>
      <c r="E18" t="s">
        <v>40</v>
      </c>
      <c r="F18" s="32" t="s">
        <v>96</v>
      </c>
      <c r="G18" s="32"/>
      <c r="H18" s="2">
        <v>3984</v>
      </c>
    </row>
    <row r="19" spans="1:8" x14ac:dyDescent="0.25">
      <c r="A19" t="s">
        <v>112</v>
      </c>
      <c r="B19" s="5">
        <v>24675.040000000001</v>
      </c>
      <c r="C19" t="s">
        <v>54</v>
      </c>
    </row>
    <row r="20" spans="1:8" x14ac:dyDescent="0.25">
      <c r="A20" t="s">
        <v>13</v>
      </c>
      <c r="B20" s="5">
        <v>144000</v>
      </c>
      <c r="C20" t="s">
        <v>54</v>
      </c>
      <c r="D20" t="s">
        <v>41</v>
      </c>
    </row>
    <row r="21" spans="1:8" x14ac:dyDescent="0.25">
      <c r="A21" t="s">
        <v>113</v>
      </c>
      <c r="B21" s="5">
        <v>50400</v>
      </c>
      <c r="C21" t="s">
        <v>54</v>
      </c>
      <c r="D21" t="s">
        <v>119</v>
      </c>
      <c r="E21" t="s">
        <v>42</v>
      </c>
    </row>
    <row r="22" spans="1:8" x14ac:dyDescent="0.25">
      <c r="A22" t="s">
        <v>14</v>
      </c>
      <c r="B22" s="5">
        <v>99600</v>
      </c>
      <c r="C22" t="s">
        <v>54</v>
      </c>
      <c r="D22">
        <v>1</v>
      </c>
      <c r="E22" t="s">
        <v>120</v>
      </c>
    </row>
    <row r="23" spans="1:8" x14ac:dyDescent="0.25">
      <c r="A23" t="s">
        <v>114</v>
      </c>
      <c r="B23" s="5">
        <v>52290</v>
      </c>
      <c r="C23" t="s">
        <v>54</v>
      </c>
      <c r="D23">
        <v>2</v>
      </c>
      <c r="E23" t="s">
        <v>43</v>
      </c>
    </row>
    <row r="24" spans="1:8" x14ac:dyDescent="0.25">
      <c r="A24" t="s">
        <v>15</v>
      </c>
      <c r="B24" s="5">
        <v>120000</v>
      </c>
      <c r="C24" t="s">
        <v>54</v>
      </c>
      <c r="D24">
        <v>3</v>
      </c>
      <c r="E24" t="s">
        <v>45</v>
      </c>
    </row>
    <row r="25" spans="1:8" x14ac:dyDescent="0.25">
      <c r="A25" t="s">
        <v>115</v>
      </c>
      <c r="B25" s="5">
        <v>42000.03</v>
      </c>
      <c r="C25" t="s">
        <v>54</v>
      </c>
      <c r="D25">
        <v>4</v>
      </c>
      <c r="E25" t="s">
        <v>46</v>
      </c>
    </row>
    <row r="26" spans="1:8" x14ac:dyDescent="0.25">
      <c r="A26" t="s">
        <v>16</v>
      </c>
      <c r="B26" s="2">
        <v>1544400</v>
      </c>
      <c r="D26">
        <v>5</v>
      </c>
      <c r="E26" t="s">
        <v>121</v>
      </c>
    </row>
    <row r="27" spans="1:8" x14ac:dyDescent="0.25">
      <c r="A27" t="s">
        <v>17</v>
      </c>
      <c r="B27" s="2">
        <v>725868</v>
      </c>
      <c r="D27">
        <v>5</v>
      </c>
      <c r="E27" t="s">
        <v>122</v>
      </c>
    </row>
    <row r="28" spans="1:8" x14ac:dyDescent="0.25">
      <c r="A28" t="s">
        <v>18</v>
      </c>
      <c r="B28" s="2">
        <v>29700</v>
      </c>
      <c r="D28">
        <v>6</v>
      </c>
      <c r="E28" t="s">
        <v>47</v>
      </c>
    </row>
    <row r="29" spans="1:8" x14ac:dyDescent="0.25">
      <c r="A29" t="s">
        <v>19</v>
      </c>
      <c r="B29" s="2">
        <v>157268.16</v>
      </c>
      <c r="D29">
        <v>6</v>
      </c>
      <c r="E29" t="s">
        <v>123</v>
      </c>
    </row>
    <row r="30" spans="1:8" x14ac:dyDescent="0.25">
      <c r="A30" t="s">
        <v>20</v>
      </c>
      <c r="B30" s="2">
        <v>309034.76</v>
      </c>
      <c r="D30">
        <v>7</v>
      </c>
      <c r="E30" t="s">
        <v>124</v>
      </c>
    </row>
    <row r="31" spans="1:8" x14ac:dyDescent="0.25">
      <c r="A31" t="s">
        <v>21</v>
      </c>
      <c r="B31" s="2">
        <v>78395.7</v>
      </c>
      <c r="E31" t="s">
        <v>125</v>
      </c>
    </row>
    <row r="32" spans="1:8" x14ac:dyDescent="0.25">
      <c r="A32" t="s">
        <v>22</v>
      </c>
      <c r="B32" s="2">
        <v>48497.4</v>
      </c>
      <c r="E32" t="s">
        <v>49</v>
      </c>
    </row>
    <row r="33" spans="1:5" x14ac:dyDescent="0.25">
      <c r="A33" t="s">
        <v>23</v>
      </c>
      <c r="B33" s="5">
        <v>28950.18</v>
      </c>
      <c r="C33" t="s">
        <v>55</v>
      </c>
      <c r="E33" t="s">
        <v>48</v>
      </c>
    </row>
    <row r="34" spans="1:5" x14ac:dyDescent="0.25">
      <c r="A34" t="s">
        <v>24</v>
      </c>
      <c r="B34" s="5">
        <v>4527360</v>
      </c>
      <c r="C34" t="s">
        <v>57</v>
      </c>
      <c r="D34">
        <v>9</v>
      </c>
      <c r="E34" t="s">
        <v>126</v>
      </c>
    </row>
    <row r="35" spans="1:5" x14ac:dyDescent="0.25">
      <c r="A35" t="s">
        <v>58</v>
      </c>
      <c r="B35" s="5">
        <v>5121.3999999999996</v>
      </c>
      <c r="C35" t="s">
        <v>55</v>
      </c>
      <c r="D35">
        <v>10</v>
      </c>
      <c r="E35" t="s">
        <v>127</v>
      </c>
    </row>
    <row r="36" spans="1:5" x14ac:dyDescent="0.25">
      <c r="A36" t="s">
        <v>78</v>
      </c>
      <c r="B36" s="5">
        <v>4006.96</v>
      </c>
      <c r="C36" t="s">
        <v>52</v>
      </c>
      <c r="D36">
        <v>11</v>
      </c>
      <c r="E36" t="s">
        <v>128</v>
      </c>
    </row>
    <row r="37" spans="1:5" x14ac:dyDescent="0.25">
      <c r="D37">
        <v>12</v>
      </c>
      <c r="E37" t="s">
        <v>129</v>
      </c>
    </row>
    <row r="38" spans="1:5" x14ac:dyDescent="0.25">
      <c r="D38">
        <v>12</v>
      </c>
      <c r="E38" t="s">
        <v>50</v>
      </c>
    </row>
    <row r="39" spans="1:5" x14ac:dyDescent="0.25">
      <c r="D39">
        <v>14</v>
      </c>
      <c r="E39" t="s">
        <v>130</v>
      </c>
    </row>
    <row r="40" spans="1:5" x14ac:dyDescent="0.25">
      <c r="D40">
        <v>15</v>
      </c>
      <c r="E40" t="s">
        <v>131</v>
      </c>
    </row>
    <row r="41" spans="1:5" x14ac:dyDescent="0.25">
      <c r="D41">
        <v>16</v>
      </c>
      <c r="E41" t="s">
        <v>98</v>
      </c>
    </row>
    <row r="42" spans="1:5" x14ac:dyDescent="0.25">
      <c r="D42">
        <v>19</v>
      </c>
      <c r="E42" t="s">
        <v>99</v>
      </c>
    </row>
    <row r="43" spans="1:5" x14ac:dyDescent="0.25">
      <c r="D43">
        <v>20</v>
      </c>
      <c r="E43" t="s">
        <v>100</v>
      </c>
    </row>
    <row r="44" spans="1:5" x14ac:dyDescent="0.25">
      <c r="D44">
        <v>21</v>
      </c>
      <c r="E44" t="s">
        <v>101</v>
      </c>
    </row>
    <row r="45" spans="1:5" x14ac:dyDescent="0.25">
      <c r="D45">
        <v>22</v>
      </c>
      <c r="E45" t="s">
        <v>104</v>
      </c>
    </row>
    <row r="46" spans="1:5" x14ac:dyDescent="0.25">
      <c r="D46">
        <v>23</v>
      </c>
      <c r="E46" t="s">
        <v>102</v>
      </c>
    </row>
    <row r="47" spans="1:5" x14ac:dyDescent="0.25">
      <c r="D47">
        <v>25</v>
      </c>
      <c r="E47" t="s">
        <v>132</v>
      </c>
    </row>
    <row r="48" spans="1:5" x14ac:dyDescent="0.25">
      <c r="D48">
        <v>26</v>
      </c>
      <c r="E48" t="s">
        <v>103</v>
      </c>
    </row>
    <row r="49" spans="1:5" x14ac:dyDescent="0.25">
      <c r="D49">
        <v>27</v>
      </c>
      <c r="E49" t="s">
        <v>133</v>
      </c>
    </row>
    <row r="50" spans="1:5" x14ac:dyDescent="0.25">
      <c r="D50">
        <v>28</v>
      </c>
      <c r="E50" t="s">
        <v>134</v>
      </c>
    </row>
    <row r="51" spans="1:5" x14ac:dyDescent="0.25">
      <c r="D51">
        <v>28</v>
      </c>
      <c r="E51" t="s">
        <v>105</v>
      </c>
    </row>
    <row r="53" spans="1:5" x14ac:dyDescent="0.25">
      <c r="E53" t="s">
        <v>106</v>
      </c>
    </row>
    <row r="54" spans="1:5" x14ac:dyDescent="0.25">
      <c r="E54" t="s">
        <v>107</v>
      </c>
    </row>
    <row r="56" spans="1:5" ht="26.25" x14ac:dyDescent="0.4">
      <c r="A56" s="31" t="s">
        <v>108</v>
      </c>
    </row>
    <row r="57" spans="1:5" ht="26.25" x14ac:dyDescent="0.4">
      <c r="A57" s="31" t="s">
        <v>109</v>
      </c>
    </row>
    <row r="58" spans="1:5" ht="26.25" x14ac:dyDescent="0.4">
      <c r="A58" s="31"/>
    </row>
    <row r="59" spans="1:5" ht="26.25" x14ac:dyDescent="0.4">
      <c r="A59" s="31" t="s">
        <v>110</v>
      </c>
    </row>
    <row r="60" spans="1:5" ht="26.25" x14ac:dyDescent="0.4">
      <c r="A60" s="31" t="s">
        <v>11</v>
      </c>
      <c r="B60" s="30">
        <v>0.05</v>
      </c>
    </row>
    <row r="61" spans="1:5" ht="26.25" x14ac:dyDescent="0.4">
      <c r="A61" s="31" t="s">
        <v>135</v>
      </c>
      <c r="B61" s="30">
        <v>0.1</v>
      </c>
    </row>
    <row r="62" spans="1:5" ht="26.25" x14ac:dyDescent="0.4">
      <c r="A62" s="31" t="s">
        <v>13</v>
      </c>
      <c r="B62" s="30">
        <v>0.25</v>
      </c>
    </row>
    <row r="63" spans="1:5" ht="26.25" x14ac:dyDescent="0.4">
      <c r="A63" s="31" t="s">
        <v>15</v>
      </c>
      <c r="B63" s="30">
        <v>0.25</v>
      </c>
    </row>
    <row r="64" spans="1:5" ht="26.25" x14ac:dyDescent="0.4">
      <c r="A64" s="31" t="s">
        <v>14</v>
      </c>
      <c r="B64" s="30">
        <v>0.3</v>
      </c>
    </row>
    <row r="65" spans="1:1" ht="26.25" x14ac:dyDescent="0.4">
      <c r="A65" s="31"/>
    </row>
    <row r="66" spans="1:1" ht="26.25" x14ac:dyDescent="0.4">
      <c r="A66" s="31" t="s">
        <v>136</v>
      </c>
    </row>
    <row r="67" spans="1:1" ht="26.25" x14ac:dyDescent="0.4">
      <c r="A67" s="31"/>
    </row>
    <row r="68" spans="1:1" ht="26.25" x14ac:dyDescent="0.4">
      <c r="A68" s="31" t="s">
        <v>137</v>
      </c>
    </row>
    <row r="69" spans="1:1" ht="26.25" x14ac:dyDescent="0.4">
      <c r="A69" s="31"/>
    </row>
    <row r="70" spans="1:1" ht="26.25" x14ac:dyDescent="0.4">
      <c r="A70" s="31" t="s">
        <v>138</v>
      </c>
    </row>
    <row r="71" spans="1:1" ht="26.25" x14ac:dyDescent="0.4">
      <c r="A71" s="31"/>
    </row>
    <row r="72" spans="1:1" ht="26.25" x14ac:dyDescent="0.4">
      <c r="A72" s="31" t="s">
        <v>139</v>
      </c>
    </row>
    <row r="73" spans="1:1" ht="26.25" x14ac:dyDescent="0.4">
      <c r="A73" s="31"/>
    </row>
    <row r="74" spans="1:1" ht="26.25" x14ac:dyDescent="0.4">
      <c r="A74" s="31" t="s">
        <v>140</v>
      </c>
    </row>
    <row r="75" spans="1:1" ht="26.25" x14ac:dyDescent="0.4">
      <c r="A75" s="31"/>
    </row>
    <row r="76" spans="1:1" ht="26.25" x14ac:dyDescent="0.4">
      <c r="A76" s="31"/>
    </row>
  </sheetData>
  <mergeCells count="3">
    <mergeCell ref="F16:G16"/>
    <mergeCell ref="F17:G17"/>
    <mergeCell ref="F18:G18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4"/>
  <sheetViews>
    <sheetView topLeftCell="A2" workbookViewId="0">
      <selection activeCell="D29" sqref="D29"/>
    </sheetView>
  </sheetViews>
  <sheetFormatPr baseColWidth="10" defaultRowHeight="15" x14ac:dyDescent="0.25"/>
  <cols>
    <col min="1" max="1" width="27.42578125" customWidth="1"/>
    <col min="2" max="2" width="17.42578125" bestFit="1" customWidth="1"/>
    <col min="3" max="3" width="3.7109375" customWidth="1"/>
    <col min="4" max="4" width="35" bestFit="1" customWidth="1"/>
    <col min="5" max="5" width="17.42578125" bestFit="1" customWidth="1"/>
    <col min="8" max="8" width="29.42578125" bestFit="1" customWidth="1"/>
    <col min="9" max="9" width="15.42578125" bestFit="1" customWidth="1"/>
  </cols>
  <sheetData>
    <row r="3" spans="1:9" ht="15.75" x14ac:dyDescent="0.25">
      <c r="A3" s="33" t="s">
        <v>79</v>
      </c>
      <c r="B3" s="33"/>
      <c r="C3" s="33"/>
      <c r="D3" s="33"/>
      <c r="E3" s="33"/>
      <c r="H3" s="34" t="s">
        <v>88</v>
      </c>
      <c r="I3" s="34"/>
    </row>
    <row r="4" spans="1:9" ht="15.75" x14ac:dyDescent="0.25">
      <c r="A4" s="33" t="s">
        <v>80</v>
      </c>
      <c r="B4" s="33"/>
      <c r="C4" s="33"/>
      <c r="D4" s="33"/>
      <c r="E4" s="33"/>
      <c r="H4" s="34" t="s">
        <v>81</v>
      </c>
      <c r="I4" s="34"/>
    </row>
    <row r="5" spans="1:9" ht="15.75" x14ac:dyDescent="0.25">
      <c r="A5" s="33"/>
      <c r="B5" s="33"/>
      <c r="C5" s="33"/>
      <c r="D5" s="33"/>
      <c r="E5" s="33"/>
      <c r="H5" s="34" t="s">
        <v>89</v>
      </c>
      <c r="I5" s="34"/>
    </row>
    <row r="6" spans="1:9" x14ac:dyDescent="0.25">
      <c r="B6" s="2"/>
      <c r="E6" s="2"/>
      <c r="H6" s="24"/>
      <c r="I6" s="25"/>
    </row>
    <row r="7" spans="1:9" ht="18.75" x14ac:dyDescent="0.3">
      <c r="A7" s="7" t="s">
        <v>59</v>
      </c>
      <c r="B7" s="8"/>
      <c r="C7" s="9"/>
      <c r="D7" s="7" t="s">
        <v>60</v>
      </c>
      <c r="E7" s="8"/>
      <c r="H7" s="26" t="s">
        <v>90</v>
      </c>
      <c r="I7" s="27">
        <v>1544400</v>
      </c>
    </row>
    <row r="8" spans="1:9" ht="15.75" x14ac:dyDescent="0.25">
      <c r="A8" s="10" t="s">
        <v>61</v>
      </c>
      <c r="B8" s="8"/>
      <c r="C8" s="9"/>
      <c r="D8" s="10" t="s">
        <v>62</v>
      </c>
      <c r="E8" s="8"/>
      <c r="H8" t="s">
        <v>91</v>
      </c>
      <c r="I8" s="2">
        <v>29700</v>
      </c>
    </row>
    <row r="9" spans="1:9" x14ac:dyDescent="0.25">
      <c r="A9" s="9" t="s">
        <v>3</v>
      </c>
      <c r="B9" s="11">
        <v>4339673.24</v>
      </c>
      <c r="C9" s="12"/>
      <c r="D9" s="13" t="s">
        <v>63</v>
      </c>
      <c r="E9" s="6"/>
      <c r="H9" s="26" t="s">
        <v>82</v>
      </c>
      <c r="I9" s="27">
        <v>725868</v>
      </c>
    </row>
    <row r="10" spans="1:9" x14ac:dyDescent="0.25">
      <c r="A10" s="9" t="s">
        <v>77</v>
      </c>
      <c r="B10" s="11">
        <v>4560</v>
      </c>
      <c r="C10" s="12"/>
      <c r="D10" s="14" t="s">
        <v>5</v>
      </c>
      <c r="E10" s="11">
        <v>30720</v>
      </c>
      <c r="H10" s="28" t="s">
        <v>83</v>
      </c>
      <c r="I10" s="29">
        <f>I7-I8-I9</f>
        <v>788832</v>
      </c>
    </row>
    <row r="11" spans="1:9" x14ac:dyDescent="0.25">
      <c r="A11" s="9" t="s">
        <v>64</v>
      </c>
      <c r="B11" s="11">
        <v>11949.6</v>
      </c>
      <c r="C11" s="12"/>
      <c r="D11" s="14" t="s">
        <v>65</v>
      </c>
      <c r="E11" s="11">
        <v>14114.04</v>
      </c>
      <c r="H11" s="26" t="s">
        <v>84</v>
      </c>
      <c r="I11" s="27">
        <v>309034.76</v>
      </c>
    </row>
    <row r="12" spans="1:9" x14ac:dyDescent="0.25">
      <c r="A12" s="9" t="s">
        <v>6</v>
      </c>
      <c r="B12" s="11">
        <v>39300</v>
      </c>
      <c r="C12" s="12"/>
      <c r="D12" s="14" t="s">
        <v>7</v>
      </c>
      <c r="E12" s="11">
        <v>25686.97</v>
      </c>
      <c r="H12" s="26" t="s">
        <v>85</v>
      </c>
      <c r="I12" s="27">
        <v>157268.16</v>
      </c>
    </row>
    <row r="13" spans="1:9" x14ac:dyDescent="0.25">
      <c r="A13" s="9" t="s">
        <v>9</v>
      </c>
      <c r="B13" s="11">
        <v>22470</v>
      </c>
      <c r="C13" s="12"/>
      <c r="D13" s="14" t="s">
        <v>146</v>
      </c>
      <c r="E13" s="11">
        <v>28950.18</v>
      </c>
      <c r="H13" s="28" t="s">
        <v>86</v>
      </c>
      <c r="I13" s="29">
        <f>I10-I11-I12</f>
        <v>322529.07999999996</v>
      </c>
    </row>
    <row r="14" spans="1:9" x14ac:dyDescent="0.25">
      <c r="A14" s="14" t="s">
        <v>78</v>
      </c>
      <c r="B14" s="11">
        <v>4006.96</v>
      </c>
      <c r="C14" s="12"/>
      <c r="D14" s="14" t="s">
        <v>147</v>
      </c>
      <c r="E14" s="15">
        <v>5121.3999999999996</v>
      </c>
      <c r="H14" s="26" t="s">
        <v>92</v>
      </c>
      <c r="I14" s="27">
        <v>48497.4</v>
      </c>
    </row>
    <row r="15" spans="1:9" x14ac:dyDescent="0.25">
      <c r="A15" s="9" t="s">
        <v>51</v>
      </c>
      <c r="B15" s="15">
        <v>33552</v>
      </c>
      <c r="C15" s="12"/>
      <c r="D15" s="16" t="s">
        <v>66</v>
      </c>
      <c r="E15" s="6">
        <f>SUM(E10:E14)</f>
        <v>104592.59</v>
      </c>
      <c r="H15" s="28" t="s">
        <v>87</v>
      </c>
      <c r="I15" s="29">
        <f>I13-I14</f>
        <v>274031.67999999993</v>
      </c>
    </row>
    <row r="16" spans="1:9" x14ac:dyDescent="0.25">
      <c r="A16" s="16" t="s">
        <v>67</v>
      </c>
      <c r="B16" s="6">
        <f>SUM(B9:B15)</f>
        <v>4455511.8</v>
      </c>
      <c r="C16" s="17"/>
      <c r="D16" s="14"/>
      <c r="E16" s="6"/>
    </row>
    <row r="17" spans="1:5" x14ac:dyDescent="0.25">
      <c r="A17" s="16"/>
      <c r="B17" s="6"/>
      <c r="C17" s="17"/>
      <c r="D17" s="13" t="s">
        <v>148</v>
      </c>
      <c r="E17" s="6"/>
    </row>
    <row r="18" spans="1:5" ht="15.75" x14ac:dyDescent="0.25">
      <c r="A18" s="10" t="s">
        <v>68</v>
      </c>
      <c r="B18" s="6"/>
      <c r="C18" s="17"/>
      <c r="D18" s="14" t="s">
        <v>69</v>
      </c>
      <c r="E18" s="15">
        <v>247050</v>
      </c>
    </row>
    <row r="19" spans="1:5" x14ac:dyDescent="0.25">
      <c r="A19" s="9" t="s">
        <v>11</v>
      </c>
      <c r="B19" s="11">
        <v>282000</v>
      </c>
      <c r="C19" s="12"/>
      <c r="D19" s="16" t="s">
        <v>70</v>
      </c>
      <c r="E19" s="11">
        <f>SUM(E18)</f>
        <v>247050</v>
      </c>
    </row>
    <row r="20" spans="1:5" x14ac:dyDescent="0.25">
      <c r="A20" s="9" t="s">
        <v>141</v>
      </c>
      <c r="B20" s="11">
        <v>-24675.040000000001</v>
      </c>
      <c r="C20" s="12"/>
      <c r="D20" s="14"/>
      <c r="E20" s="11"/>
    </row>
    <row r="21" spans="1:5" x14ac:dyDescent="0.25">
      <c r="A21" s="9" t="s">
        <v>12</v>
      </c>
      <c r="B21" s="11">
        <v>36000</v>
      </c>
      <c r="C21" s="12"/>
    </row>
    <row r="22" spans="1:5" ht="15.75" x14ac:dyDescent="0.25">
      <c r="A22" s="14" t="s">
        <v>142</v>
      </c>
      <c r="B22" s="11">
        <v>-6300</v>
      </c>
      <c r="C22" s="12"/>
      <c r="D22" s="18" t="s">
        <v>71</v>
      </c>
      <c r="E22" s="19">
        <f>E15+E19</f>
        <v>351642.58999999997</v>
      </c>
    </row>
    <row r="23" spans="1:5" x14ac:dyDescent="0.25">
      <c r="A23" s="9" t="s">
        <v>13</v>
      </c>
      <c r="B23" s="11">
        <v>144000</v>
      </c>
      <c r="C23" s="12"/>
    </row>
    <row r="24" spans="1:5" x14ac:dyDescent="0.25">
      <c r="A24" s="14" t="s">
        <v>143</v>
      </c>
      <c r="B24" s="11">
        <v>-50400</v>
      </c>
      <c r="C24" s="12"/>
      <c r="D24" s="16"/>
      <c r="E24" s="11"/>
    </row>
    <row r="25" spans="1:5" x14ac:dyDescent="0.25">
      <c r="A25" s="9" t="s">
        <v>14</v>
      </c>
      <c r="B25" s="11">
        <v>99600</v>
      </c>
      <c r="C25" s="12"/>
      <c r="D25" s="14"/>
      <c r="E25" s="11"/>
    </row>
    <row r="26" spans="1:5" ht="15.75" x14ac:dyDescent="0.25">
      <c r="A26" s="14" t="s">
        <v>144</v>
      </c>
      <c r="B26" s="11">
        <v>-55290</v>
      </c>
      <c r="C26" s="12"/>
      <c r="D26" s="18" t="s">
        <v>73</v>
      </c>
      <c r="E26" s="11"/>
    </row>
    <row r="27" spans="1:5" x14ac:dyDescent="0.25">
      <c r="A27" s="9" t="s">
        <v>15</v>
      </c>
      <c r="B27" s="11">
        <v>120000</v>
      </c>
      <c r="C27" s="12"/>
      <c r="D27" s="14" t="s">
        <v>24</v>
      </c>
      <c r="E27" s="11">
        <v>4527360</v>
      </c>
    </row>
    <row r="28" spans="1:5" x14ac:dyDescent="0.25">
      <c r="A28" s="14" t="s">
        <v>145</v>
      </c>
      <c r="B28" s="15">
        <v>-42000</v>
      </c>
      <c r="C28" s="12"/>
      <c r="D28" s="14" t="s">
        <v>149</v>
      </c>
      <c r="E28" s="11">
        <v>79444.17</v>
      </c>
    </row>
    <row r="29" spans="1:5" x14ac:dyDescent="0.25">
      <c r="A29" s="16" t="s">
        <v>72</v>
      </c>
      <c r="B29" s="6">
        <f>SUM(B19:B28)</f>
        <v>502934.95999999996</v>
      </c>
      <c r="C29" s="12"/>
    </row>
    <row r="30" spans="1:5" ht="15.75" x14ac:dyDescent="0.25">
      <c r="A30" s="9"/>
      <c r="B30" s="11"/>
      <c r="C30" s="17"/>
      <c r="D30" s="18" t="s">
        <v>74</v>
      </c>
      <c r="E30" s="19">
        <f>SUM(E27:E28)</f>
        <v>4606804.17</v>
      </c>
    </row>
    <row r="31" spans="1:5" x14ac:dyDescent="0.25">
      <c r="B31" s="6"/>
      <c r="C31" s="17"/>
    </row>
    <row r="32" spans="1:5" ht="18.75" x14ac:dyDescent="0.3">
      <c r="A32" s="20" t="s">
        <v>75</v>
      </c>
      <c r="B32" s="22">
        <f>B16+B29</f>
        <v>4958446.76</v>
      </c>
      <c r="C32" s="17"/>
      <c r="D32" s="21" t="s">
        <v>76</v>
      </c>
      <c r="E32" s="22">
        <f>E22+E30</f>
        <v>4958446.76</v>
      </c>
    </row>
    <row r="34" spans="4:4" x14ac:dyDescent="0.25">
      <c r="D34" s="23"/>
    </row>
  </sheetData>
  <mergeCells count="6">
    <mergeCell ref="A3:E3"/>
    <mergeCell ref="A4:E4"/>
    <mergeCell ref="A5:E5"/>
    <mergeCell ref="H3:I3"/>
    <mergeCell ref="H4:I4"/>
    <mergeCell ref="H5:I5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H16" sqref="H16"/>
    </sheetView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INFORMACIÓN</vt:lpstr>
      <vt:lpstr>ESTADOS FINANCIEROS ENERO</vt:lpstr>
      <vt:lpstr>Estado Cuenta Bancario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Ivonne Garza Garcia</dc:creator>
  <cp:lastModifiedBy>Loyda Gil</cp:lastModifiedBy>
  <dcterms:created xsi:type="dcterms:W3CDTF">2014-09-26T14:09:56Z</dcterms:created>
  <dcterms:modified xsi:type="dcterms:W3CDTF">2014-10-13T04:25:17Z</dcterms:modified>
</cp:coreProperties>
</file>