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007"/>
  <workbookPr autoCompressPictures="0"/>
  <bookViews>
    <workbookView xWindow="240" yWindow="60" windowWidth="35780" windowHeight="18320" tabRatio="675" activeTab="5"/>
  </bookViews>
  <sheets>
    <sheet name="Hipotecario" sheetId="1" r:id="rId1"/>
    <sheet name="Refaccionario" sheetId="2" r:id="rId2"/>
    <sheet name="Prendario" sheetId="3" r:id="rId3"/>
    <sheet name="Habilitación" sheetId="4" r:id="rId4"/>
    <sheet name="Arrend Fianciero" sheetId="6" r:id="rId5"/>
    <sheet name="Emsion de obligaciones" sheetId="7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5" i="4" l="1"/>
  <c r="E14" i="4"/>
  <c r="E13" i="4"/>
  <c r="D10" i="3"/>
  <c r="E10" i="3"/>
  <c r="G10" i="3"/>
  <c r="D12" i="3"/>
  <c r="E12" i="3"/>
  <c r="G12" i="3"/>
  <c r="D11" i="3"/>
  <c r="E11" i="3"/>
  <c r="G11" i="3"/>
  <c r="G13" i="3"/>
  <c r="D13" i="4"/>
  <c r="C17" i="2"/>
  <c r="B20" i="2"/>
  <c r="F13" i="4"/>
  <c r="D14" i="4"/>
  <c r="C18" i="2"/>
  <c r="E18" i="2"/>
  <c r="G18" i="2"/>
  <c r="E17" i="2"/>
  <c r="G17" i="2"/>
  <c r="C19" i="2"/>
  <c r="E19" i="2"/>
  <c r="G19" i="2"/>
  <c r="G20" i="2"/>
  <c r="D15" i="4"/>
  <c r="F15" i="4"/>
  <c r="F14" i="4"/>
  <c r="F16" i="4"/>
</calcChain>
</file>

<file path=xl/sharedStrings.xml><?xml version="1.0" encoding="utf-8"?>
<sst xmlns="http://schemas.openxmlformats.org/spreadsheetml/2006/main" count="286" uniqueCount="188">
  <si>
    <t>Mes</t>
  </si>
  <si>
    <t>Crédito</t>
  </si>
  <si>
    <t>en el mes</t>
  </si>
  <si>
    <t xml:space="preserve">Enero </t>
  </si>
  <si>
    <t>Febrero</t>
  </si>
  <si>
    <t>Marzo</t>
  </si>
  <si>
    <t>SUMA</t>
  </si>
  <si>
    <t>Acumulado</t>
  </si>
  <si>
    <t>TIIE</t>
  </si>
  <si>
    <t>Mes 2014</t>
  </si>
  <si>
    <t>Interés</t>
  </si>
  <si>
    <t>Resultado</t>
  </si>
  <si>
    <t>Entre 12</t>
  </si>
  <si>
    <t>Mensual</t>
  </si>
  <si>
    <t>Préstamo</t>
  </si>
  <si>
    <t>prendario</t>
  </si>
  <si>
    <t>CETES</t>
  </si>
  <si>
    <t>Tasa</t>
  </si>
  <si>
    <t>Número</t>
  </si>
  <si>
    <t>Fecha</t>
  </si>
  <si>
    <t>Suministro</t>
  </si>
  <si>
    <t>CPP + 2%</t>
  </si>
  <si>
    <t>Intereses</t>
  </si>
  <si>
    <t>Suma Intereses</t>
  </si>
  <si>
    <t>Se pide lo siguiente:</t>
  </si>
  <si>
    <t>y Registro Público de la Propiedad se pagan $10,000, como garantía se otorgaron las propiedades</t>
  </si>
  <si>
    <t>3.- Registre en cuentas T la comisión por apertura del crédito</t>
  </si>
  <si>
    <t>mes a mes pero para efectos prácticos se reconoce semestralmente) no</t>
  </si>
  <si>
    <t>Bancos</t>
  </si>
  <si>
    <t>Intereses por pagar</t>
  </si>
  <si>
    <t>Gastos Financieros</t>
  </si>
  <si>
    <t>2)</t>
  </si>
  <si>
    <t>Acred. Div. Ptmo. Hipot.</t>
  </si>
  <si>
    <t>Se paga el 1% por apertura del crédito sobre el importe del financiamiento y por la escrituración</t>
  </si>
  <si>
    <t>3)</t>
  </si>
  <si>
    <t>(3</t>
  </si>
  <si>
    <t>(2</t>
  </si>
  <si>
    <t>(4</t>
  </si>
  <si>
    <t>4)</t>
  </si>
  <si>
    <t>(5</t>
  </si>
  <si>
    <t>5)</t>
  </si>
  <si>
    <t>(6</t>
  </si>
  <si>
    <t>6)</t>
  </si>
  <si>
    <t>trimestralmente con base a la tasa interbancaria de equilibrio.</t>
  </si>
  <si>
    <t>Acred. Div. crédito Refacc.</t>
  </si>
  <si>
    <t>7)</t>
  </si>
  <si>
    <t>(7</t>
  </si>
  <si>
    <t>8)</t>
  </si>
  <si>
    <t>(8</t>
  </si>
  <si>
    <t>(9</t>
  </si>
  <si>
    <t>9)</t>
  </si>
  <si>
    <t>Una empresa solicita un crédito prendario el 1 de enero de 2014 por $900,000 dejando en</t>
  </si>
  <si>
    <t>CETES: Enero 5.99% Febrero 5.59% Marzo 5.09%</t>
  </si>
  <si>
    <t>Más 1.5%</t>
  </si>
  <si>
    <t>5.- Registre en cuentas T el pasivo por los intereses del primer vencimiento (se debe reconocer</t>
  </si>
  <si>
    <t>6.- Registre en cuentas T el pago del primer vencimiento.</t>
  </si>
  <si>
    <t>Acred. Div. crédito prendario</t>
  </si>
  <si>
    <t xml:space="preserve">Una compañía solicita un crédito de habilitación y avío el 1 de octubre de 2013 por </t>
  </si>
  <si>
    <t xml:space="preserve">servicio de la deuda es el Costo Porcentual Promedio (CPP) más tres puntos anual y se </t>
  </si>
  <si>
    <t>liquida cada trimestre, dispuso el 1 de octubre 300,000, el 1 de noviembre $ 200,000 y</t>
  </si>
  <si>
    <t>El Costo Promedio Porcentual para octubre es de 3.8%, noviembre 4.1% y diciembre 3.5%</t>
  </si>
  <si>
    <t>14.- Registra en cuentas T el primer vencimiento del crédito.</t>
  </si>
  <si>
    <t>Acreed. Div. Crédito habilitación</t>
  </si>
  <si>
    <t>Costos y gastos</t>
  </si>
  <si>
    <t>10)</t>
  </si>
  <si>
    <t>(10</t>
  </si>
  <si>
    <t>11)</t>
  </si>
  <si>
    <t>(11</t>
  </si>
  <si>
    <t>(12</t>
  </si>
  <si>
    <t>12)</t>
  </si>
  <si>
    <t>13)</t>
  </si>
  <si>
    <t>(13</t>
  </si>
  <si>
    <t>14)</t>
  </si>
  <si>
    <t>(14</t>
  </si>
  <si>
    <t>Nota: los intereses se reconocen mes a mes, es decir, como se devenguen.</t>
  </si>
  <si>
    <t>Arrendamiento Financiero</t>
  </si>
  <si>
    <t>Una compañía que se dedica a prestar el servicio de fletes, adquirió mediante arrendamiento</t>
  </si>
  <si>
    <t>financiero un vehículo de carga de tres y media toneladas, modelo 2014, con valor en factura de</t>
  </si>
  <si>
    <t>Activo Fijo (Camión 3/2)</t>
  </si>
  <si>
    <t>(1</t>
  </si>
  <si>
    <t>1)</t>
  </si>
  <si>
    <t>SI)</t>
  </si>
  <si>
    <t xml:space="preserve">cada una, la fecha de emisión es el 1 de enero de 2014 y con fecha de vencimiento de cuatro años, con un </t>
  </si>
  <si>
    <t>cuatro años, dándose su colocación a una Casa de Bolsa, pactando una comisión del 1% sobre el valor recibido.</t>
  </si>
  <si>
    <t>La colocación de las obligaciones se lleva a cabo de la siguiente manera:</t>
  </si>
  <si>
    <t>Emisión de obligaciones</t>
  </si>
  <si>
    <t>Obligaciones Emitidas</t>
  </si>
  <si>
    <t>1.- Registro por la emisión de obligaciones (400 x $100)</t>
  </si>
  <si>
    <t>2.- Registro de los gastos ocasionados por la emisión</t>
  </si>
  <si>
    <t>3.- Colocación de 100 obligaciones bajo la par (100 x $100)-10%</t>
  </si>
  <si>
    <t>Obligaciones en circulac.</t>
  </si>
  <si>
    <t>3A.- Cancelación parcial de cuentas de orden</t>
  </si>
  <si>
    <t>(3A</t>
  </si>
  <si>
    <t>3A)</t>
  </si>
  <si>
    <t>4.- Colocación de 250 obligaciones a la par (250 x $100)</t>
  </si>
  <si>
    <t>(4A</t>
  </si>
  <si>
    <t>4A)</t>
  </si>
  <si>
    <t>4A.- Cancelación parcial de cuentas de orden</t>
  </si>
  <si>
    <t>5.- Colocación de 50 obligaciones sobre la par (50 x $100) + $5 c/u</t>
  </si>
  <si>
    <t>Prima en venta de oblig.</t>
  </si>
  <si>
    <t>5A.- Cancelación parcial de las cuentas de orden</t>
  </si>
  <si>
    <t>(5A</t>
  </si>
  <si>
    <t>5A)</t>
  </si>
  <si>
    <t>Cupones por pagar</t>
  </si>
  <si>
    <t>Productos Financieros</t>
  </si>
  <si>
    <t>6.- Pago de la comisión por la colocación de obligaciones ($39,250 x 1%)</t>
  </si>
  <si>
    <t>7.- Intereses devengados del primer mes (($40,000 x 12%) / 12 )</t>
  </si>
  <si>
    <t>8.- Intereses devengados del segundo mes (($40,000 x 12%) / 12 )</t>
  </si>
  <si>
    <t>9.- Intereses devengados del tercer mes (($40,000 x 12%) / 12 )</t>
  </si>
  <si>
    <t>10.- Pago de los intereses al trimestre</t>
  </si>
  <si>
    <t>11.- Amortización de los gastos del primer trimestre ((200+392.5)/16)</t>
  </si>
  <si>
    <t>12.- Amortización de los gastos por descuento del primer trimestre (1,000/16)</t>
  </si>
  <si>
    <t>13.- Amortización de la prima de venta de obligaciones del primer trimestre</t>
  </si>
  <si>
    <t>14.- Pago de las obligaciones al vencimiento</t>
  </si>
  <si>
    <t xml:space="preserve">Una Empresa S.A., emite instrumentos de deuda mediante 400 obligaciones quirografarias de $100 pesos </t>
  </si>
  <si>
    <t>interés anual del 12%, pagadero trimestralmente a través de cupones con una fecha de vencimiento de</t>
  </si>
  <si>
    <t>interés del 12% anual. El contrato se firma el 5 de noviembre de 2014 y el primer vencimiento</t>
  </si>
  <si>
    <t>será el 5 de diciembre de 2014.</t>
  </si>
  <si>
    <t>A)Los intereses totales ascenderán a:</t>
  </si>
  <si>
    <t>1.- Calcula los intereses de las disposiciones:</t>
  </si>
  <si>
    <t>Almacén</t>
  </si>
  <si>
    <t>Un Rancho ganadero obtiene un crédito refaccionario para la construcción de corrales y</t>
  </si>
  <si>
    <t>Calcule los intereses para enero, febrero y marzo de 2014.</t>
  </si>
  <si>
    <t>1.- Calcule la corrida por el tiempo que durará el crédito.</t>
  </si>
  <si>
    <t>Una empresa obtiene un préstamo hipotecario a 10 años con una institución bancaria</t>
  </si>
  <si>
    <t>el 1 de febrero de 2005, por 7,500,000. Con vencimientos semestrales, la tasa será del 5% anual.</t>
  </si>
  <si>
    <t>inmobiliarias de la entidad con un valor en libros de $15'000,000</t>
  </si>
  <si>
    <t>2.- Realice el registro en cuentas T del crédito hipotecario.</t>
  </si>
  <si>
    <t>4.- Registre en cuentas T la escrituración y registro de la propiedad.</t>
  </si>
  <si>
    <t>debe reconocerse el total a pagar hasta que se devenguen los intereses.</t>
  </si>
  <si>
    <t xml:space="preserve">comederos el 1 de enero de 2014 por $175,000. El plazo será de cinco años y tendrá </t>
  </si>
  <si>
    <t xml:space="preserve">vencimientos anuales de una quinta parte del crédito, los intereses se liquidarán </t>
  </si>
  <si>
    <t>El crédito será suministrado en enero $75,000 febrero $50,000 y marzo $50,000</t>
  </si>
  <si>
    <t>TIIE: enero 4.30%, febrero 4.20% y marzo 4.48%</t>
  </si>
  <si>
    <t xml:space="preserve">El 31 de marzo, el banco hace el cargo de los intereses trimestrales, el 31 de diciembre se </t>
  </si>
  <si>
    <t>liquida el primer vencimiento.</t>
  </si>
  <si>
    <t>1.- Calcule los intereses por los suministros del trimestre.</t>
  </si>
  <si>
    <t>suministrado</t>
  </si>
  <si>
    <t>2.- Registre el primer suministro en cuentas T.</t>
  </si>
  <si>
    <t>3.- Registre los intereses en cuentas T.</t>
  </si>
  <si>
    <t>4.- Registre el segundo suministro en cuentas T.</t>
  </si>
  <si>
    <t>5.- Registre los intereses en cuentas T.</t>
  </si>
  <si>
    <t>6.- Registre el tercer suministro en cuentas T.</t>
  </si>
  <si>
    <t>7.- Registre los intereses en cuentas T.</t>
  </si>
  <si>
    <t>8.- Registre en cuentas T el pago de los intereses trimestrales.</t>
  </si>
  <si>
    <t>9.- Registre en cuentas T el pago del primer vencimiento del crédito.</t>
  </si>
  <si>
    <t>prenda de garantía una máquina con un valor de $1'500,000. El crédito se liquidara en tres</t>
  </si>
  <si>
    <t>años con vencimientos anuales de capital de $300,000 más intereses que se pagarán cada</t>
  </si>
  <si>
    <t>trimestre con base a CETES más 1.5 puntos.</t>
  </si>
  <si>
    <t>1.- Calcule los intereses por el primer trimestre.</t>
  </si>
  <si>
    <t>2.- Registre en cuentas T el préstamo prendario.</t>
  </si>
  <si>
    <t>3.- Registre en cuentas T el interés de enero.</t>
  </si>
  <si>
    <t>4.- Registre en cuentas T el interés de febrero.</t>
  </si>
  <si>
    <t>5.- Registre en cuentas T el interés de marzo.</t>
  </si>
  <si>
    <t>6.- Registre en  cuentas T el pago de los intereses trimestrales.</t>
  </si>
  <si>
    <t>7.- Registre en cuentas T el pago del primer vencimiento el 31 de diciembre de 2014.</t>
  </si>
  <si>
    <t>$600,000 para la compra de inventarios y mano de obra para el cultivo de avena.</t>
  </si>
  <si>
    <t>El crédito vence en tres años y se pagará año tras año la parte proporcional, el costo del</t>
  </si>
  <si>
    <t>el 1 de diciembre $100,000.</t>
  </si>
  <si>
    <t>2.- Registra en cuentas T el primer suministro.</t>
  </si>
  <si>
    <t>3.- Registra en cuentas T la compra de MP (semilla) por la cantidad de $100,000.</t>
  </si>
  <si>
    <t>4.- Registra en cuentas T los intereses del primer suministro.</t>
  </si>
  <si>
    <t>5.- Registra en cuentas T el segundo suministro.</t>
  </si>
  <si>
    <t>6.- Registra en cuentas T compra de MP (semilla) por la cantidad de $70,000.</t>
  </si>
  <si>
    <t>7.- Registra en cuentas T pago de mano de obra por $30,000.</t>
  </si>
  <si>
    <t>8.- Registra en cuentas T los intereses al mes de noviembre.</t>
  </si>
  <si>
    <t>9.- Registra en cuentas T el tercer suministro.</t>
  </si>
  <si>
    <t>10.- Registra en cuentas T compra de MP (semilla) por la cantidad de $20,000.</t>
  </si>
  <si>
    <t>11.- Registra en cuentas T pago de mano de obra por $10,000.</t>
  </si>
  <si>
    <t>12.- Registra en cuentas T los intereses al mes de diciembre.</t>
  </si>
  <si>
    <t>13.- Registra en cuentas T el pago de los intereses trimestrales.</t>
  </si>
  <si>
    <t>$ 370,000. Como garantía se ofreció el mismo vehículo y la arrendadora no realizó ningún</t>
  </si>
  <si>
    <t xml:space="preserve">otro cargo por el trámite. El crédito durará cuatro años con pagos mensuales y con un </t>
  </si>
  <si>
    <t xml:space="preserve">A.- Calcule los intereses por el tiempo en que durará el crédito (puedes apoyarte con la </t>
  </si>
  <si>
    <t>herramienta de Excel).</t>
  </si>
  <si>
    <t>A1) El pago mensual será:</t>
  </si>
  <si>
    <t>1.- Registre en cuentas T la adquisición del activo fijo.</t>
  </si>
  <si>
    <t>2.- Registre en cuentas T los intereses del mes de diciembre de 2014.</t>
  </si>
  <si>
    <t xml:space="preserve">3.- registre en cuentas T el pago efectuado en diciembre 2014 a capital. </t>
  </si>
  <si>
    <t>4.- Registre en cuentas T el pago efectuado en diciembre 2014 a intereses.</t>
  </si>
  <si>
    <t>Considere un saldo inicial en bancos por $800,000.</t>
  </si>
  <si>
    <t>Se pagan gastos por emisión de obligaciones de $200.</t>
  </si>
  <si>
    <t>100 obligaciones con un descuento del 10%.</t>
  </si>
  <si>
    <t>250 obligaciones a la par.</t>
  </si>
  <si>
    <t>50 obligaciones con prima de $5 cada una.</t>
  </si>
  <si>
    <t>Considere un saldo inicial de $200,000 en bancos.</t>
  </si>
  <si>
    <t>Gts. de emisión de oblig.</t>
  </si>
  <si>
    <t>Dcto. en venta de oblig.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</si>
</sst>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1" fillId="2" borderId="3" xfId="0" applyFont="1" applyFill="1" applyBorder="1"/>
    <xf numFmtId="0" fontId="0" fillId="2" borderId="1" xfId="0" applyFill="1" applyBorder="1"/>
    <xf numFmtId="3" fontId="0" fillId="2" borderId="1" xfId="0" applyNumberFormat="1" applyFill="1" applyBorder="1"/>
    <xf numFmtId="10" fontId="0" fillId="2" borderId="1" xfId="0" applyNumberFormat="1" applyFill="1" applyBorder="1"/>
    <xf numFmtId="4" fontId="0" fillId="2" borderId="1" xfId="0" applyNumberFormat="1" applyFill="1" applyBorder="1"/>
    <xf numFmtId="3" fontId="0" fillId="2" borderId="5" xfId="0" applyNumberFormat="1" applyFill="1" applyBorder="1"/>
    <xf numFmtId="0" fontId="0" fillId="2" borderId="6" xfId="0" applyFill="1" applyBorder="1"/>
    <xf numFmtId="4" fontId="0" fillId="2" borderId="6" xfId="0" applyNumberFormat="1" applyFill="1" applyBorder="1"/>
    <xf numFmtId="0" fontId="0" fillId="2" borderId="7" xfId="0" applyFill="1" applyBorder="1"/>
    <xf numFmtId="0" fontId="0" fillId="2" borderId="1" xfId="0" applyFill="1" applyBorder="1" applyAlignment="1">
      <alignment horizontal="center"/>
    </xf>
    <xf numFmtId="4" fontId="0" fillId="2" borderId="0" xfId="0" applyNumberFormat="1" applyFill="1"/>
    <xf numFmtId="0" fontId="0" fillId="2" borderId="8" xfId="0" applyFill="1" applyBorder="1"/>
    <xf numFmtId="14" fontId="0" fillId="2" borderId="1" xfId="0" applyNumberFormat="1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2" fillId="2" borderId="10" xfId="0" applyFont="1" applyFill="1" applyBorder="1"/>
    <xf numFmtId="4" fontId="2" fillId="2" borderId="1" xfId="0" applyNumberFormat="1" applyFont="1" applyFill="1" applyBorder="1"/>
    <xf numFmtId="3" fontId="0" fillId="0" borderId="7" xfId="0" applyNumberFormat="1" applyBorder="1"/>
    <xf numFmtId="3" fontId="0" fillId="0" borderId="5" xfId="0" applyNumberFormat="1" applyBorder="1"/>
    <xf numFmtId="3" fontId="0" fillId="0" borderId="12" xfId="0" applyNumberFormat="1" applyBorder="1"/>
    <xf numFmtId="3" fontId="0" fillId="0" borderId="8" xfId="0" applyNumberFormat="1" applyBorder="1"/>
    <xf numFmtId="0" fontId="0" fillId="0" borderId="0" xfId="0" applyAlignment="1">
      <alignment horizontal="right"/>
    </xf>
    <xf numFmtId="3" fontId="0" fillId="2" borderId="7" xfId="0" applyNumberFormat="1" applyFill="1" applyBorder="1"/>
    <xf numFmtId="3" fontId="0" fillId="2" borderId="12" xfId="0" applyNumberFormat="1" applyFill="1" applyBorder="1"/>
    <xf numFmtId="3" fontId="0" fillId="2" borderId="8" xfId="0" applyNumberFormat="1" applyFill="1" applyBorder="1"/>
    <xf numFmtId="0" fontId="0" fillId="2" borderId="0" xfId="0" applyFill="1" applyAlignment="1">
      <alignment horizontal="right"/>
    </xf>
    <xf numFmtId="3" fontId="0" fillId="2" borderId="14" xfId="0" applyNumberFormat="1" applyFill="1" applyBorder="1" applyAlignment="1">
      <alignment horizontal="right"/>
    </xf>
    <xf numFmtId="3" fontId="0" fillId="2" borderId="15" xfId="0" applyNumberFormat="1" applyFill="1" applyBorder="1" applyAlignment="1">
      <alignment horizontal="right"/>
    </xf>
    <xf numFmtId="3" fontId="0" fillId="2" borderId="14" xfId="0" applyNumberFormat="1" applyFill="1" applyBorder="1"/>
    <xf numFmtId="3" fontId="0" fillId="2" borderId="15" xfId="0" applyNumberFormat="1" applyFill="1" applyBorder="1"/>
    <xf numFmtId="3" fontId="0" fillId="2" borderId="11" xfId="0" applyNumberFormat="1" applyFill="1" applyBorder="1"/>
    <xf numFmtId="3" fontId="0" fillId="2" borderId="9" xfId="0" applyNumberFormat="1" applyFill="1" applyBorder="1"/>
    <xf numFmtId="3" fontId="0" fillId="2" borderId="16" xfId="0" applyNumberFormat="1" applyFill="1" applyBorder="1"/>
    <xf numFmtId="3" fontId="0" fillId="2" borderId="17" xfId="0" applyNumberFormat="1" applyFill="1" applyBorder="1"/>
    <xf numFmtId="3" fontId="0" fillId="2" borderId="0" xfId="0" applyNumberFormat="1" applyFill="1"/>
    <xf numFmtId="3" fontId="3" fillId="2" borderId="8" xfId="0" applyNumberFormat="1" applyFont="1" applyFill="1" applyBorder="1"/>
    <xf numFmtId="3" fontId="4" fillId="2" borderId="8" xfId="0" applyNumberFormat="1" applyFont="1" applyFill="1" applyBorder="1"/>
    <xf numFmtId="3" fontId="0" fillId="2" borderId="0" xfId="0" applyNumberFormat="1" applyFill="1" applyBorder="1"/>
    <xf numFmtId="3" fontId="0" fillId="2" borderId="10" xfId="0" applyNumberFormat="1" applyFill="1" applyBorder="1"/>
    <xf numFmtId="3" fontId="0" fillId="2" borderId="18" xfId="0" applyNumberFormat="1" applyFill="1" applyBorder="1"/>
    <xf numFmtId="3" fontId="0" fillId="2" borderId="6" xfId="0" applyNumberFormat="1" applyFill="1" applyBorder="1"/>
    <xf numFmtId="3" fontId="3" fillId="2" borderId="15" xfId="0" applyNumberFormat="1" applyFont="1" applyFill="1" applyBorder="1"/>
    <xf numFmtId="0" fontId="0" fillId="2" borderId="13" xfId="0" applyFill="1" applyBorder="1"/>
    <xf numFmtId="4" fontId="0" fillId="2" borderId="7" xfId="0" applyNumberFormat="1" applyFill="1" applyBorder="1"/>
    <xf numFmtId="4" fontId="0" fillId="2" borderId="12" xfId="0" applyNumberFormat="1" applyFill="1" applyBorder="1"/>
    <xf numFmtId="0" fontId="0" fillId="0" borderId="13" xfId="0" applyBorder="1" applyAlignment="1">
      <alignment horizontal="center"/>
    </xf>
    <xf numFmtId="0" fontId="0" fillId="2" borderId="13" xfId="0" applyFill="1" applyBorder="1" applyAlignment="1">
      <alignment horizontal="center"/>
    </xf>
    <xf numFmtId="4" fontId="0" fillId="2" borderId="13" xfId="0" applyNumberFormat="1" applyFill="1" applyBorder="1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="150" zoomScaleNormal="150" zoomScalePageLayoutView="150" workbookViewId="0">
      <selection activeCell="F19" sqref="F19"/>
    </sheetView>
  </sheetViews>
  <sheetFormatPr baseColWidth="10" defaultRowHeight="14" x14ac:dyDescent="0"/>
  <cols>
    <col min="8" max="8" width="5.5" customWidth="1"/>
  </cols>
  <sheetData>
    <row r="1" spans="1:7">
      <c r="A1" t="s">
        <v>124</v>
      </c>
    </row>
    <row r="2" spans="1:7">
      <c r="A2" t="s">
        <v>125</v>
      </c>
    </row>
    <row r="3" spans="1:7">
      <c r="A3" t="s">
        <v>33</v>
      </c>
    </row>
    <row r="4" spans="1:7">
      <c r="A4" t="s">
        <v>25</v>
      </c>
    </row>
    <row r="5" spans="1:7">
      <c r="A5" t="s">
        <v>126</v>
      </c>
    </row>
    <row r="7" spans="1:7">
      <c r="A7" t="s">
        <v>24</v>
      </c>
    </row>
    <row r="8" spans="1:7">
      <c r="A8" t="s">
        <v>123</v>
      </c>
    </row>
    <row r="9" spans="1:7">
      <c r="A9" t="s">
        <v>127</v>
      </c>
    </row>
    <row r="10" spans="1:7">
      <c r="A10" t="s">
        <v>26</v>
      </c>
    </row>
    <row r="11" spans="1:7">
      <c r="A11" t="s">
        <v>128</v>
      </c>
    </row>
    <row r="12" spans="1:7">
      <c r="A12" t="s">
        <v>54</v>
      </c>
    </row>
    <row r="13" spans="1:7">
      <c r="A13" t="s">
        <v>27</v>
      </c>
    </row>
    <row r="14" spans="1:7">
      <c r="A14" t="s">
        <v>129</v>
      </c>
    </row>
    <row r="15" spans="1:7">
      <c r="A15" t="s">
        <v>55</v>
      </c>
    </row>
    <row r="16" spans="1:7">
      <c r="B16" s="51" t="s">
        <v>28</v>
      </c>
      <c r="C16" s="51"/>
      <c r="F16" s="51" t="s">
        <v>29</v>
      </c>
      <c r="G16" s="51"/>
    </row>
    <row r="17" spans="1:8">
      <c r="A17" s="27" t="s">
        <v>31</v>
      </c>
      <c r="B17" s="23"/>
      <c r="C17" s="24"/>
      <c r="D17" t="s">
        <v>35</v>
      </c>
      <c r="E17" s="27" t="s">
        <v>42</v>
      </c>
      <c r="F17" s="23"/>
      <c r="G17" s="24"/>
      <c r="H17" t="s">
        <v>39</v>
      </c>
    </row>
    <row r="18" spans="1:8">
      <c r="B18" s="25"/>
      <c r="C18" s="26"/>
      <c r="D18" t="s">
        <v>37</v>
      </c>
      <c r="F18" s="25"/>
      <c r="G18" s="26"/>
    </row>
    <row r="19" spans="1:8">
      <c r="B19" s="25"/>
      <c r="C19" s="26"/>
      <c r="D19" t="s">
        <v>41</v>
      </c>
      <c r="F19" s="25"/>
      <c r="G19" s="26"/>
    </row>
    <row r="20" spans="1:8">
      <c r="B20" s="25"/>
      <c r="C20" s="26"/>
      <c r="F20" s="25"/>
      <c r="G20" s="26"/>
    </row>
    <row r="21" spans="1:8">
      <c r="B21" s="25"/>
      <c r="C21" s="26"/>
      <c r="F21" s="25"/>
      <c r="G21" s="26"/>
    </row>
    <row r="22" spans="1:8">
      <c r="B22" s="25"/>
      <c r="C22" s="26"/>
      <c r="F22" s="25"/>
      <c r="G22" s="26"/>
    </row>
    <row r="24" spans="1:8">
      <c r="B24" s="51" t="s">
        <v>32</v>
      </c>
      <c r="C24" s="51"/>
      <c r="F24" s="51" t="s">
        <v>30</v>
      </c>
      <c r="G24" s="51"/>
    </row>
    <row r="25" spans="1:8">
      <c r="A25" s="27" t="s">
        <v>42</v>
      </c>
      <c r="B25" s="23"/>
      <c r="C25" s="24"/>
      <c r="D25" t="s">
        <v>36</v>
      </c>
      <c r="E25" s="27" t="s">
        <v>34</v>
      </c>
      <c r="F25" s="23"/>
      <c r="G25" s="24"/>
    </row>
    <row r="26" spans="1:8">
      <c r="B26" s="25"/>
      <c r="C26" s="26"/>
      <c r="E26" s="27" t="s">
        <v>38</v>
      </c>
      <c r="F26" s="25"/>
      <c r="G26" s="26"/>
    </row>
    <row r="27" spans="1:8">
      <c r="B27" s="25"/>
      <c r="C27" s="26"/>
      <c r="E27" s="27" t="s">
        <v>40</v>
      </c>
      <c r="F27" s="25"/>
      <c r="G27" s="26"/>
    </row>
    <row r="28" spans="1:8">
      <c r="B28" s="25"/>
      <c r="C28" s="26"/>
      <c r="F28" s="25"/>
      <c r="G28" s="26"/>
    </row>
    <row r="29" spans="1:8">
      <c r="B29" s="25"/>
      <c r="C29" s="26"/>
      <c r="F29" s="25"/>
      <c r="G29" s="26"/>
    </row>
    <row r="30" spans="1:8">
      <c r="B30" s="25"/>
      <c r="C30" s="26"/>
      <c r="F30" s="25"/>
      <c r="G30" s="26"/>
    </row>
  </sheetData>
  <mergeCells count="4">
    <mergeCell ref="B16:C16"/>
    <mergeCell ref="F16:G16"/>
    <mergeCell ref="B24:C24"/>
    <mergeCell ref="F24:G2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42" zoomScale="150" zoomScaleNormal="150" zoomScalePageLayoutView="150" workbookViewId="0">
      <selection activeCell="A29" sqref="A29"/>
    </sheetView>
  </sheetViews>
  <sheetFormatPr baseColWidth="10" defaultRowHeight="14" x14ac:dyDescent="0"/>
  <cols>
    <col min="1" max="7" width="10.83203125" style="1"/>
    <col min="8" max="8" width="6" style="1" customWidth="1"/>
    <col min="9" max="16384" width="10.83203125" style="1"/>
  </cols>
  <sheetData>
    <row r="1" spans="1:7">
      <c r="A1" s="1" t="s">
        <v>121</v>
      </c>
    </row>
    <row r="2" spans="1:7">
      <c r="A2" s="1" t="s">
        <v>130</v>
      </c>
    </row>
    <row r="3" spans="1:7">
      <c r="A3" s="1" t="s">
        <v>131</v>
      </c>
    </row>
    <row r="4" spans="1:7">
      <c r="A4" s="1" t="s">
        <v>43</v>
      </c>
    </row>
    <row r="5" spans="1:7">
      <c r="A5" s="1" t="s">
        <v>122</v>
      </c>
    </row>
    <row r="6" spans="1:7">
      <c r="A6" s="1" t="s">
        <v>132</v>
      </c>
    </row>
    <row r="7" spans="1:7">
      <c r="A7" s="1" t="s">
        <v>133</v>
      </c>
    </row>
    <row r="8" spans="1:7">
      <c r="A8" s="1" t="s">
        <v>134</v>
      </c>
    </row>
    <row r="9" spans="1:7">
      <c r="A9" s="1" t="s">
        <v>135</v>
      </c>
    </row>
    <row r="11" spans="1:7">
      <c r="A11" s="1" t="s">
        <v>24</v>
      </c>
    </row>
    <row r="13" spans="1:7">
      <c r="A13" s="1" t="s">
        <v>136</v>
      </c>
    </row>
    <row r="14" spans="1:7">
      <c r="A14" s="2"/>
      <c r="B14" s="2" t="s">
        <v>1</v>
      </c>
      <c r="C14" s="2"/>
      <c r="D14" s="2"/>
      <c r="E14" s="2"/>
      <c r="F14" s="2"/>
      <c r="G14" s="2"/>
    </row>
    <row r="15" spans="1:7">
      <c r="A15" s="3"/>
      <c r="B15" s="5" t="s">
        <v>137</v>
      </c>
      <c r="C15" s="3"/>
      <c r="D15" s="3"/>
      <c r="E15" s="3"/>
      <c r="F15" s="3"/>
      <c r="G15" s="3" t="s">
        <v>10</v>
      </c>
    </row>
    <row r="16" spans="1:7">
      <c r="A16" s="4" t="s">
        <v>9</v>
      </c>
      <c r="B16" s="4" t="s">
        <v>2</v>
      </c>
      <c r="C16" s="4" t="s">
        <v>7</v>
      </c>
      <c r="D16" s="4" t="s">
        <v>8</v>
      </c>
      <c r="E16" s="4" t="s">
        <v>11</v>
      </c>
      <c r="F16" s="4" t="s">
        <v>12</v>
      </c>
      <c r="G16" s="4" t="s">
        <v>13</v>
      </c>
    </row>
    <row r="17" spans="1:8">
      <c r="A17" s="6" t="s">
        <v>3</v>
      </c>
      <c r="B17" s="7"/>
      <c r="C17" s="7">
        <f>B17</f>
        <v>0</v>
      </c>
      <c r="D17" s="8">
        <v>4.2999999999999997E-2</v>
      </c>
      <c r="E17" s="9">
        <f>C17*D17</f>
        <v>0</v>
      </c>
      <c r="F17" s="6">
        <v>12</v>
      </c>
      <c r="G17" s="9">
        <f>E17/F17</f>
        <v>0</v>
      </c>
    </row>
    <row r="18" spans="1:8">
      <c r="A18" s="6" t="s">
        <v>4</v>
      </c>
      <c r="B18" s="7"/>
      <c r="C18" s="7">
        <f>C17+B18</f>
        <v>0</v>
      </c>
      <c r="D18" s="8">
        <v>4.2000000000000003E-2</v>
      </c>
      <c r="E18" s="9">
        <f>C18*D18</f>
        <v>0</v>
      </c>
      <c r="F18" s="6">
        <v>12</v>
      </c>
      <c r="G18" s="9">
        <f>E18/F18</f>
        <v>0</v>
      </c>
    </row>
    <row r="19" spans="1:8">
      <c r="A19" s="6" t="s">
        <v>5</v>
      </c>
      <c r="B19" s="7"/>
      <c r="C19" s="7">
        <f>C18+B19</f>
        <v>0</v>
      </c>
      <c r="D19" s="8">
        <v>4.48E-2</v>
      </c>
      <c r="E19" s="9">
        <f>C19*D19</f>
        <v>0</v>
      </c>
      <c r="F19" s="6">
        <v>12</v>
      </c>
      <c r="G19" s="9">
        <f>E19/F19</f>
        <v>0</v>
      </c>
    </row>
    <row r="20" spans="1:8">
      <c r="A20" s="6" t="s">
        <v>6</v>
      </c>
      <c r="B20" s="7">
        <f>SUM(B17:B19)</f>
        <v>0</v>
      </c>
      <c r="C20" s="10"/>
      <c r="D20" s="11"/>
      <c r="E20" s="12"/>
      <c r="F20" s="13"/>
      <c r="G20" s="9">
        <f>SUM(G17:G19)</f>
        <v>0</v>
      </c>
    </row>
    <row r="22" spans="1:8">
      <c r="A22" s="1" t="s">
        <v>138</v>
      </c>
    </row>
    <row r="23" spans="1:8">
      <c r="A23" s="1" t="s">
        <v>139</v>
      </c>
    </row>
    <row r="24" spans="1:8">
      <c r="A24" s="1" t="s">
        <v>140</v>
      </c>
    </row>
    <row r="25" spans="1:8">
      <c r="A25" s="1" t="s">
        <v>141</v>
      </c>
    </row>
    <row r="26" spans="1:8">
      <c r="A26" s="1" t="s">
        <v>142</v>
      </c>
    </row>
    <row r="27" spans="1:8">
      <c r="A27" s="1" t="s">
        <v>143</v>
      </c>
    </row>
    <row r="28" spans="1:8">
      <c r="A28" s="1" t="s">
        <v>144</v>
      </c>
    </row>
    <row r="29" spans="1:8">
      <c r="A29" s="1" t="s">
        <v>145</v>
      </c>
    </row>
    <row r="31" spans="1:8">
      <c r="B31" s="52" t="s">
        <v>28</v>
      </c>
      <c r="C31" s="52"/>
      <c r="F31" s="1" t="s">
        <v>44</v>
      </c>
    </row>
    <row r="32" spans="1:8">
      <c r="A32" s="31" t="s">
        <v>31</v>
      </c>
      <c r="B32" s="28"/>
      <c r="C32" s="10"/>
      <c r="D32" s="1" t="s">
        <v>48</v>
      </c>
      <c r="E32" s="31" t="s">
        <v>50</v>
      </c>
      <c r="F32" s="28"/>
      <c r="G32" s="10"/>
      <c r="H32" s="1" t="s">
        <v>36</v>
      </c>
    </row>
    <row r="33" spans="1:8">
      <c r="A33" s="31" t="s">
        <v>38</v>
      </c>
      <c r="B33" s="29"/>
      <c r="C33" s="30"/>
      <c r="D33" s="1" t="s">
        <v>49</v>
      </c>
      <c r="F33" s="29"/>
      <c r="G33" s="30"/>
      <c r="H33" s="1" t="s">
        <v>37</v>
      </c>
    </row>
    <row r="34" spans="1:8">
      <c r="A34" s="31" t="s">
        <v>42</v>
      </c>
      <c r="B34" s="32"/>
      <c r="C34" s="33"/>
      <c r="F34" s="34"/>
      <c r="G34" s="35"/>
      <c r="H34" s="1" t="s">
        <v>41</v>
      </c>
    </row>
    <row r="35" spans="1:8">
      <c r="B35" s="36"/>
      <c r="C35" s="37"/>
      <c r="F35" s="36"/>
      <c r="G35" s="37"/>
    </row>
    <row r="36" spans="1:8" ht="15" thickBot="1">
      <c r="B36" s="38"/>
      <c r="C36" s="30"/>
      <c r="F36" s="29"/>
      <c r="G36" s="39"/>
    </row>
    <row r="37" spans="1:8" ht="15" thickTop="1">
      <c r="B37" s="29"/>
      <c r="C37" s="30"/>
      <c r="F37" s="29"/>
      <c r="G37" s="30"/>
    </row>
    <row r="38" spans="1:8">
      <c r="B38" s="29"/>
      <c r="C38" s="30"/>
      <c r="F38" s="29"/>
      <c r="G38" s="30"/>
    </row>
    <row r="40" spans="1:8">
      <c r="B40" s="52" t="s">
        <v>29</v>
      </c>
      <c r="C40" s="52"/>
      <c r="F40" s="52" t="s">
        <v>30</v>
      </c>
      <c r="G40" s="52"/>
    </row>
    <row r="41" spans="1:8">
      <c r="A41" s="31" t="s">
        <v>47</v>
      </c>
      <c r="B41" s="28"/>
      <c r="C41" s="10"/>
      <c r="D41" s="1" t="s">
        <v>35</v>
      </c>
      <c r="E41" s="31" t="s">
        <v>34</v>
      </c>
      <c r="F41" s="28"/>
      <c r="G41" s="10"/>
    </row>
    <row r="42" spans="1:8">
      <c r="B42" s="29"/>
      <c r="C42" s="30"/>
      <c r="D42" s="1" t="s">
        <v>39</v>
      </c>
      <c r="E42" s="31" t="s">
        <v>40</v>
      </c>
      <c r="F42" s="29"/>
      <c r="G42" s="30"/>
    </row>
    <row r="43" spans="1:8">
      <c r="B43" s="34"/>
      <c r="C43" s="35"/>
      <c r="D43" s="1" t="s">
        <v>46</v>
      </c>
      <c r="E43" s="31" t="s">
        <v>45</v>
      </c>
      <c r="F43" s="34"/>
      <c r="G43" s="35"/>
    </row>
    <row r="44" spans="1:8" ht="15" thickBot="1">
      <c r="B44" s="38"/>
      <c r="C44" s="39"/>
      <c r="F44" s="38"/>
      <c r="G44" s="30"/>
    </row>
    <row r="45" spans="1:8" ht="15" thickTop="1">
      <c r="B45" s="29"/>
      <c r="C45" s="30"/>
      <c r="F45" s="29"/>
      <c r="G45" s="30"/>
    </row>
    <row r="46" spans="1:8">
      <c r="B46" s="29"/>
      <c r="C46" s="30"/>
      <c r="F46" s="29"/>
      <c r="G46" s="30"/>
    </row>
    <row r="47" spans="1:8">
      <c r="B47" s="29"/>
      <c r="C47" s="30"/>
      <c r="F47" s="29"/>
      <c r="G47" s="30"/>
    </row>
  </sheetData>
  <mergeCells count="3">
    <mergeCell ref="B31:C31"/>
    <mergeCell ref="B40:C40"/>
    <mergeCell ref="F40:G40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14" zoomScale="150" zoomScaleNormal="150" zoomScalePageLayoutView="150" workbookViewId="0">
      <selection activeCell="H18" sqref="H18"/>
    </sheetView>
  </sheetViews>
  <sheetFormatPr baseColWidth="10" defaultRowHeight="14" x14ac:dyDescent="0"/>
  <cols>
    <col min="1" max="1" width="10.83203125" style="1"/>
    <col min="2" max="2" width="11.6640625" style="1" bestFit="1" customWidth="1"/>
    <col min="3" max="7" width="10.83203125" style="1"/>
    <col min="8" max="8" width="4.6640625" style="1" customWidth="1"/>
    <col min="9" max="16384" width="10.83203125" style="1"/>
  </cols>
  <sheetData>
    <row r="1" spans="1:7">
      <c r="A1" s="1" t="s">
        <v>51</v>
      </c>
    </row>
    <row r="2" spans="1:7">
      <c r="A2" s="1" t="s">
        <v>146</v>
      </c>
    </row>
    <row r="3" spans="1:7">
      <c r="A3" s="1" t="s">
        <v>147</v>
      </c>
    </row>
    <row r="4" spans="1:7">
      <c r="A4" s="1" t="s">
        <v>148</v>
      </c>
    </row>
    <row r="5" spans="1:7">
      <c r="A5" s="1" t="s">
        <v>52</v>
      </c>
    </row>
    <row r="7" spans="1:7">
      <c r="A7" s="1" t="s">
        <v>149</v>
      </c>
    </row>
    <row r="8" spans="1:7">
      <c r="A8" s="2"/>
      <c r="B8" s="2" t="s">
        <v>14</v>
      </c>
      <c r="C8" s="2"/>
      <c r="D8" s="2" t="s">
        <v>53</v>
      </c>
      <c r="E8" s="2"/>
      <c r="F8" s="2"/>
      <c r="G8" s="2"/>
    </row>
    <row r="9" spans="1:7">
      <c r="A9" s="4" t="s">
        <v>0</v>
      </c>
      <c r="B9" s="4" t="s">
        <v>15</v>
      </c>
      <c r="C9" s="4" t="s">
        <v>16</v>
      </c>
      <c r="D9" s="4" t="s">
        <v>17</v>
      </c>
      <c r="E9" s="4" t="s">
        <v>11</v>
      </c>
      <c r="F9" s="4" t="s">
        <v>12</v>
      </c>
      <c r="G9" s="4" t="s">
        <v>10</v>
      </c>
    </row>
    <row r="10" spans="1:7">
      <c r="A10" s="6" t="s">
        <v>3</v>
      </c>
      <c r="B10" s="9"/>
      <c r="C10" s="8">
        <v>5.9900000000000002E-2</v>
      </c>
      <c r="D10" s="8">
        <f>C10+1.5%</f>
        <v>7.4899999999999994E-2</v>
      </c>
      <c r="E10" s="9">
        <f>B10*D10</f>
        <v>0</v>
      </c>
      <c r="F10" s="14">
        <v>12</v>
      </c>
      <c r="G10" s="9">
        <f>E10/F10</f>
        <v>0</v>
      </c>
    </row>
    <row r="11" spans="1:7">
      <c r="A11" s="6" t="s">
        <v>4</v>
      </c>
      <c r="B11" s="9"/>
      <c r="C11" s="8">
        <v>5.5899999999999998E-2</v>
      </c>
      <c r="D11" s="8">
        <f>C11+1.5%</f>
        <v>7.0899999999999991E-2</v>
      </c>
      <c r="E11" s="9">
        <f>B11*D11</f>
        <v>0</v>
      </c>
      <c r="F11" s="14">
        <v>12</v>
      </c>
      <c r="G11" s="9">
        <f>E11/F11</f>
        <v>0</v>
      </c>
    </row>
    <row r="12" spans="1:7">
      <c r="A12" s="6" t="s">
        <v>5</v>
      </c>
      <c r="B12" s="9"/>
      <c r="C12" s="8">
        <v>5.0900000000000001E-2</v>
      </c>
      <c r="D12" s="8">
        <f>C12+1.5%</f>
        <v>6.59E-2</v>
      </c>
      <c r="E12" s="9">
        <f>B12*D12</f>
        <v>0</v>
      </c>
      <c r="F12" s="14">
        <v>12</v>
      </c>
      <c r="G12" s="9">
        <f>E12/F12</f>
        <v>0</v>
      </c>
    </row>
    <row r="13" spans="1:7">
      <c r="B13" s="15"/>
      <c r="F13" s="1" t="s">
        <v>6</v>
      </c>
      <c r="G13" s="9">
        <f>SUM(G10:G12)</f>
        <v>0</v>
      </c>
    </row>
    <row r="15" spans="1:7">
      <c r="A15" s="1" t="s">
        <v>150</v>
      </c>
    </row>
    <row r="16" spans="1:7">
      <c r="A16" s="1" t="s">
        <v>151</v>
      </c>
    </row>
    <row r="17" spans="1:8">
      <c r="A17" s="1" t="s">
        <v>152</v>
      </c>
    </row>
    <row r="18" spans="1:8">
      <c r="A18" s="1" t="s">
        <v>153</v>
      </c>
    </row>
    <row r="19" spans="1:8">
      <c r="A19" s="1" t="s">
        <v>154</v>
      </c>
    </row>
    <row r="20" spans="1:8">
      <c r="A20" s="1" t="s">
        <v>155</v>
      </c>
    </row>
    <row r="22" spans="1:8">
      <c r="B22" s="52" t="s">
        <v>28</v>
      </c>
      <c r="C22" s="52"/>
      <c r="F22" s="1" t="s">
        <v>56</v>
      </c>
    </row>
    <row r="23" spans="1:8">
      <c r="A23" s="31" t="s">
        <v>31</v>
      </c>
      <c r="B23" s="28"/>
      <c r="C23" s="10"/>
      <c r="D23" s="1" t="s">
        <v>41</v>
      </c>
      <c r="E23" s="31" t="s">
        <v>42</v>
      </c>
      <c r="F23" s="28"/>
      <c r="G23" s="10"/>
      <c r="H23" s="1" t="s">
        <v>36</v>
      </c>
    </row>
    <row r="24" spans="1:8">
      <c r="A24" s="31"/>
      <c r="B24" s="29"/>
      <c r="C24" s="30"/>
      <c r="D24" s="1" t="s">
        <v>46</v>
      </c>
      <c r="E24" s="31" t="s">
        <v>45</v>
      </c>
      <c r="F24" s="29"/>
      <c r="G24" s="30"/>
      <c r="H24" s="1" t="s">
        <v>35</v>
      </c>
    </row>
    <row r="25" spans="1:8">
      <c r="A25" s="31"/>
      <c r="B25" s="32"/>
      <c r="C25" s="33"/>
      <c r="F25" s="29"/>
      <c r="G25" s="40"/>
      <c r="H25" s="1" t="s">
        <v>37</v>
      </c>
    </row>
    <row r="26" spans="1:8">
      <c r="B26" s="36"/>
      <c r="C26" s="37"/>
      <c r="F26" s="34"/>
      <c r="G26" s="35"/>
      <c r="H26" s="1" t="s">
        <v>39</v>
      </c>
    </row>
    <row r="27" spans="1:8" ht="15" thickBot="1">
      <c r="B27" s="38"/>
      <c r="C27" s="30"/>
      <c r="F27" s="36"/>
      <c r="G27" s="37"/>
    </row>
    <row r="28" spans="1:8" ht="16" thickTop="1" thickBot="1">
      <c r="B28" s="29"/>
      <c r="C28" s="30"/>
      <c r="F28" s="29"/>
      <c r="G28" s="39"/>
    </row>
    <row r="29" spans="1:8" ht="15" thickTop="1">
      <c r="B29" s="29"/>
      <c r="C29" s="30"/>
      <c r="F29" s="29"/>
      <c r="G29" s="30"/>
    </row>
    <row r="30" spans="1:8">
      <c r="F30" s="29"/>
      <c r="G30" s="30"/>
    </row>
    <row r="31" spans="1:8">
      <c r="B31" s="52" t="s">
        <v>30</v>
      </c>
      <c r="C31" s="52"/>
    </row>
    <row r="32" spans="1:8">
      <c r="A32" s="31" t="s">
        <v>34</v>
      </c>
      <c r="B32" s="28"/>
      <c r="C32" s="10"/>
    </row>
    <row r="33" spans="1:3">
      <c r="A33" s="31" t="s">
        <v>38</v>
      </c>
      <c r="B33" s="29"/>
      <c r="C33" s="30"/>
    </row>
    <row r="34" spans="1:3">
      <c r="A34" s="31" t="s">
        <v>40</v>
      </c>
      <c r="B34" s="32"/>
      <c r="C34" s="33"/>
    </row>
    <row r="35" spans="1:3">
      <c r="B35" s="36"/>
      <c r="C35" s="37"/>
    </row>
    <row r="36" spans="1:3" ht="15" thickBot="1">
      <c r="B36" s="38"/>
      <c r="C36" s="30"/>
    </row>
    <row r="37" spans="1:3" ht="15" thickTop="1">
      <c r="B37" s="29"/>
      <c r="C37" s="30"/>
    </row>
    <row r="38" spans="1:3">
      <c r="B38" s="29"/>
      <c r="C38" s="30"/>
    </row>
  </sheetData>
  <mergeCells count="2">
    <mergeCell ref="B22:C22"/>
    <mergeCell ref="B31:C3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opLeftCell="A37" zoomScale="150" zoomScaleNormal="150" zoomScalePageLayoutView="150" workbookViewId="0">
      <selection activeCell="A30" sqref="A30"/>
    </sheetView>
  </sheetViews>
  <sheetFormatPr baseColWidth="10" defaultRowHeight="14" x14ac:dyDescent="0"/>
  <cols>
    <col min="1" max="2" width="10.83203125" style="1"/>
    <col min="3" max="4" width="11.6640625" style="1" bestFit="1" customWidth="1"/>
    <col min="5" max="7" width="10.83203125" style="1"/>
    <col min="8" max="8" width="6" style="1" customWidth="1"/>
    <col min="9" max="16384" width="10.83203125" style="1"/>
  </cols>
  <sheetData>
    <row r="1" spans="1:7">
      <c r="A1" s="1" t="s">
        <v>57</v>
      </c>
    </row>
    <row r="2" spans="1:7">
      <c r="A2" s="1" t="s">
        <v>156</v>
      </c>
    </row>
    <row r="4" spans="1:7">
      <c r="A4" s="1" t="s">
        <v>157</v>
      </c>
    </row>
    <row r="5" spans="1:7">
      <c r="A5" s="1" t="s">
        <v>58</v>
      </c>
    </row>
    <row r="6" spans="1:7">
      <c r="A6" s="1" t="s">
        <v>59</v>
      </c>
    </row>
    <row r="7" spans="1:7">
      <c r="A7" s="1" t="s">
        <v>158</v>
      </c>
    </row>
    <row r="8" spans="1:7">
      <c r="A8" s="1" t="s">
        <v>60</v>
      </c>
    </row>
    <row r="10" spans="1:7">
      <c r="A10" s="1" t="s">
        <v>119</v>
      </c>
    </row>
    <row r="12" spans="1:7">
      <c r="A12" s="6" t="s">
        <v>18</v>
      </c>
      <c r="B12" s="6" t="s">
        <v>19</v>
      </c>
      <c r="C12" s="6" t="s">
        <v>20</v>
      </c>
      <c r="D12" s="6" t="s">
        <v>7</v>
      </c>
      <c r="E12" s="6" t="s">
        <v>21</v>
      </c>
      <c r="F12" s="6" t="s">
        <v>22</v>
      </c>
      <c r="G12" s="16"/>
    </row>
    <row r="13" spans="1:7">
      <c r="A13" s="6">
        <v>1</v>
      </c>
      <c r="B13" s="17"/>
      <c r="C13" s="9"/>
      <c r="D13" s="9">
        <f>C13</f>
        <v>0</v>
      </c>
      <c r="E13" s="8">
        <f>3.8%+3%</f>
        <v>6.8000000000000005E-2</v>
      </c>
      <c r="F13" s="9">
        <f>(D13*E13)/12</f>
        <v>0</v>
      </c>
      <c r="G13" s="16"/>
    </row>
    <row r="14" spans="1:7">
      <c r="A14" s="6">
        <v>2</v>
      </c>
      <c r="B14" s="17"/>
      <c r="C14" s="9"/>
      <c r="D14" s="9">
        <f>D13+C14</f>
        <v>0</v>
      </c>
      <c r="E14" s="8">
        <f>4.1%+3%</f>
        <v>7.0999999999999994E-2</v>
      </c>
      <c r="F14" s="9">
        <f>(D14*E14)/12</f>
        <v>0</v>
      </c>
      <c r="G14" s="16"/>
    </row>
    <row r="15" spans="1:7">
      <c r="A15" s="6">
        <v>3</v>
      </c>
      <c r="B15" s="17"/>
      <c r="C15" s="9"/>
      <c r="D15" s="9">
        <f>D14+C15</f>
        <v>0</v>
      </c>
      <c r="E15" s="8">
        <f>4.1%+3%</f>
        <v>7.0999999999999994E-2</v>
      </c>
      <c r="F15" s="9">
        <f>(D15*E15)/12</f>
        <v>0</v>
      </c>
      <c r="G15" s="16"/>
    </row>
    <row r="16" spans="1:7">
      <c r="A16" s="18"/>
      <c r="B16" s="19"/>
      <c r="C16" s="19"/>
      <c r="D16" s="21" t="s">
        <v>23</v>
      </c>
      <c r="E16" s="20"/>
      <c r="F16" s="22">
        <f>SUM(F13:F15)</f>
        <v>0</v>
      </c>
      <c r="G16" s="16"/>
    </row>
    <row r="18" spans="1:6">
      <c r="A18" s="1" t="s">
        <v>159</v>
      </c>
    </row>
    <row r="19" spans="1:6">
      <c r="A19" s="1" t="s">
        <v>160</v>
      </c>
    </row>
    <row r="20" spans="1:6">
      <c r="A20" s="1" t="s">
        <v>161</v>
      </c>
    </row>
    <row r="21" spans="1:6">
      <c r="A21" s="1" t="s">
        <v>162</v>
      </c>
    </row>
    <row r="22" spans="1:6">
      <c r="A22" s="1" t="s">
        <v>163</v>
      </c>
    </row>
    <row r="23" spans="1:6">
      <c r="A23" s="1" t="s">
        <v>164</v>
      </c>
    </row>
    <row r="24" spans="1:6">
      <c r="A24" s="1" t="s">
        <v>165</v>
      </c>
    </row>
    <row r="25" spans="1:6">
      <c r="A25" s="1" t="s">
        <v>166</v>
      </c>
    </row>
    <row r="26" spans="1:6">
      <c r="A26" s="1" t="s">
        <v>167</v>
      </c>
    </row>
    <row r="27" spans="1:6">
      <c r="A27" s="1" t="s">
        <v>168</v>
      </c>
    </row>
    <row r="28" spans="1:6">
      <c r="A28" s="1" t="s">
        <v>169</v>
      </c>
    </row>
    <row r="29" spans="1:6">
      <c r="A29" s="1" t="s">
        <v>170</v>
      </c>
    </row>
    <row r="30" spans="1:6">
      <c r="A30" s="1" t="s">
        <v>61</v>
      </c>
    </row>
    <row r="32" spans="1:6">
      <c r="B32" s="52" t="s">
        <v>28</v>
      </c>
      <c r="C32" s="52"/>
      <c r="F32" s="1" t="s">
        <v>62</v>
      </c>
    </row>
    <row r="33" spans="1:8">
      <c r="A33" s="31" t="s">
        <v>31</v>
      </c>
      <c r="B33" s="28"/>
      <c r="C33" s="10"/>
      <c r="D33" s="1" t="s">
        <v>35</v>
      </c>
      <c r="E33" s="31" t="s">
        <v>72</v>
      </c>
      <c r="F33" s="28"/>
      <c r="G33" s="10"/>
      <c r="H33" s="1" t="s">
        <v>35</v>
      </c>
    </row>
    <row r="34" spans="1:8">
      <c r="A34" s="31" t="s">
        <v>40</v>
      </c>
      <c r="B34" s="29"/>
      <c r="C34" s="42"/>
      <c r="D34" s="1" t="s">
        <v>41</v>
      </c>
      <c r="F34" s="29"/>
      <c r="G34" s="42"/>
      <c r="H34" s="1" t="s">
        <v>39</v>
      </c>
    </row>
    <row r="35" spans="1:8">
      <c r="A35" s="31" t="s">
        <v>50</v>
      </c>
      <c r="B35" s="29"/>
      <c r="C35" s="30"/>
      <c r="D35" s="1" t="s">
        <v>46</v>
      </c>
      <c r="F35" s="29"/>
      <c r="G35" s="30"/>
      <c r="H35" s="1" t="s">
        <v>49</v>
      </c>
    </row>
    <row r="36" spans="1:8">
      <c r="B36" s="29"/>
      <c r="C36" s="30"/>
      <c r="D36" s="1" t="s">
        <v>65</v>
      </c>
      <c r="F36" s="29"/>
      <c r="G36" s="30"/>
    </row>
    <row r="37" spans="1:8">
      <c r="B37" s="29"/>
      <c r="C37" s="30"/>
      <c r="D37" s="1" t="s">
        <v>67</v>
      </c>
      <c r="F37" s="29"/>
      <c r="G37" s="30"/>
    </row>
    <row r="38" spans="1:8">
      <c r="B38" s="29"/>
      <c r="C38" s="30"/>
      <c r="D38" s="1" t="s">
        <v>71</v>
      </c>
      <c r="F38" s="29"/>
      <c r="G38" s="30"/>
    </row>
    <row r="39" spans="1:8">
      <c r="B39" s="34"/>
      <c r="C39" s="35"/>
      <c r="D39" s="1" t="s">
        <v>73</v>
      </c>
      <c r="F39" s="29"/>
      <c r="G39" s="30"/>
    </row>
    <row r="40" spans="1:8">
      <c r="B40" s="44"/>
      <c r="C40" s="44"/>
      <c r="F40" s="44"/>
      <c r="G40" s="44"/>
    </row>
    <row r="41" spans="1:8" ht="15" thickBot="1">
      <c r="B41" s="45"/>
      <c r="C41" s="43"/>
      <c r="F41" s="46"/>
      <c r="G41" s="45"/>
    </row>
    <row r="42" spans="1:8" ht="15" thickTop="1">
      <c r="B42" s="52" t="s">
        <v>120</v>
      </c>
      <c r="C42" s="52"/>
      <c r="F42" s="52" t="s">
        <v>29</v>
      </c>
      <c r="G42" s="52"/>
    </row>
    <row r="43" spans="1:8">
      <c r="A43" s="31" t="s">
        <v>34</v>
      </c>
      <c r="B43" s="28"/>
      <c r="C43" s="10"/>
      <c r="E43" s="31" t="s">
        <v>70</v>
      </c>
      <c r="F43" s="28"/>
      <c r="G43" s="10"/>
      <c r="H43" s="1" t="s">
        <v>37</v>
      </c>
    </row>
    <row r="44" spans="1:8">
      <c r="A44" s="31" t="s">
        <v>42</v>
      </c>
      <c r="B44" s="29"/>
      <c r="C44" s="41"/>
      <c r="F44" s="29"/>
      <c r="G44" s="42"/>
      <c r="H44" s="1" t="s">
        <v>48</v>
      </c>
    </row>
    <row r="45" spans="1:8">
      <c r="A45" s="31" t="s">
        <v>64</v>
      </c>
      <c r="B45" s="34"/>
      <c r="C45" s="35"/>
      <c r="F45" s="34"/>
      <c r="G45" s="35"/>
      <c r="H45" s="1" t="s">
        <v>68</v>
      </c>
    </row>
    <row r="46" spans="1:8" ht="15" thickBot="1">
      <c r="B46" s="38"/>
      <c r="C46" s="30"/>
      <c r="F46" s="38"/>
      <c r="G46" s="39"/>
    </row>
    <row r="47" spans="1:8" ht="15" thickTop="1">
      <c r="B47" s="29"/>
      <c r="C47" s="30"/>
      <c r="F47" s="29"/>
      <c r="G47" s="30"/>
    </row>
    <row r="48" spans="1:8">
      <c r="B48" s="29"/>
      <c r="C48" s="30"/>
      <c r="F48" s="29"/>
      <c r="G48" s="30"/>
    </row>
    <row r="49" spans="1:7">
      <c r="B49" s="29"/>
      <c r="C49" s="30"/>
      <c r="F49" s="29"/>
      <c r="G49" s="30"/>
    </row>
    <row r="51" spans="1:7">
      <c r="B51" s="1" t="s">
        <v>30</v>
      </c>
      <c r="F51" s="52" t="s">
        <v>63</v>
      </c>
      <c r="G51" s="52"/>
    </row>
    <row r="52" spans="1:7">
      <c r="A52" s="31" t="s">
        <v>38</v>
      </c>
      <c r="B52" s="28"/>
      <c r="C52" s="10"/>
      <c r="E52" s="31" t="s">
        <v>45</v>
      </c>
      <c r="F52" s="28"/>
      <c r="G52" s="10"/>
    </row>
    <row r="53" spans="1:7">
      <c r="A53" s="31" t="s">
        <v>47</v>
      </c>
      <c r="B53" s="29"/>
      <c r="C53" s="41"/>
      <c r="E53" s="31" t="s">
        <v>66</v>
      </c>
      <c r="F53" s="34"/>
      <c r="G53" s="47"/>
    </row>
    <row r="54" spans="1:7" ht="15" thickBot="1">
      <c r="A54" s="31" t="s">
        <v>69</v>
      </c>
      <c r="B54" s="34"/>
      <c r="C54" s="35"/>
      <c r="F54" s="38"/>
      <c r="G54" s="30"/>
    </row>
    <row r="55" spans="1:7" ht="16" thickTop="1" thickBot="1">
      <c r="B55" s="38"/>
      <c r="C55" s="30"/>
      <c r="F55" s="29"/>
      <c r="G55" s="30"/>
    </row>
    <row r="56" spans="1:7" ht="15" thickTop="1">
      <c r="B56" s="29"/>
      <c r="C56" s="30"/>
      <c r="F56" s="29"/>
      <c r="G56" s="30"/>
    </row>
    <row r="57" spans="1:7">
      <c r="B57" s="29"/>
      <c r="C57" s="30"/>
      <c r="F57" s="29"/>
      <c r="G57" s="30"/>
    </row>
    <row r="58" spans="1:7">
      <c r="B58" s="29"/>
      <c r="C58" s="30"/>
      <c r="F58" s="29"/>
      <c r="G58" s="30"/>
    </row>
  </sheetData>
  <mergeCells count="4">
    <mergeCell ref="B32:C32"/>
    <mergeCell ref="B42:C42"/>
    <mergeCell ref="F42:G42"/>
    <mergeCell ref="F51:G51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21" zoomScale="150" zoomScaleNormal="150" zoomScalePageLayoutView="150" workbookViewId="0">
      <selection activeCell="A20" sqref="A20"/>
    </sheetView>
  </sheetViews>
  <sheetFormatPr baseColWidth="10" defaultRowHeight="14" x14ac:dyDescent="0"/>
  <cols>
    <col min="1" max="6" width="10.83203125" style="1"/>
    <col min="7" max="7" width="16.5" style="1" customWidth="1"/>
    <col min="8" max="8" width="5" style="1" customWidth="1"/>
    <col min="9" max="16384" width="10.83203125" style="1"/>
  </cols>
  <sheetData>
    <row r="1" spans="1:4">
      <c r="A1" s="1" t="s">
        <v>76</v>
      </c>
    </row>
    <row r="2" spans="1:4">
      <c r="A2" s="1" t="s">
        <v>77</v>
      </c>
    </row>
    <row r="3" spans="1:4">
      <c r="A3" s="1" t="s">
        <v>171</v>
      </c>
    </row>
    <row r="4" spans="1:4">
      <c r="A4" s="1" t="s">
        <v>172</v>
      </c>
    </row>
    <row r="5" spans="1:4">
      <c r="A5" s="1" t="s">
        <v>116</v>
      </c>
    </row>
    <row r="6" spans="1:4">
      <c r="A6" s="1" t="s">
        <v>117</v>
      </c>
    </row>
    <row r="8" spans="1:4">
      <c r="A8" s="1" t="s">
        <v>173</v>
      </c>
    </row>
    <row r="9" spans="1:4">
      <c r="A9" s="1" t="s">
        <v>174</v>
      </c>
    </row>
    <row r="11" spans="1:4">
      <c r="A11" s="54" t="s">
        <v>175</v>
      </c>
      <c r="C11" s="9"/>
      <c r="D11" s="15"/>
    </row>
    <row r="12" spans="1:4">
      <c r="A12" s="1" t="s">
        <v>118</v>
      </c>
      <c r="C12" s="15"/>
      <c r="D12" s="9"/>
    </row>
    <row r="14" spans="1:4">
      <c r="A14" s="1" t="s">
        <v>176</v>
      </c>
    </row>
    <row r="15" spans="1:4">
      <c r="A15" s="1" t="s">
        <v>177</v>
      </c>
    </row>
    <row r="16" spans="1:4">
      <c r="A16" s="1" t="s">
        <v>178</v>
      </c>
    </row>
    <row r="17" spans="1:8">
      <c r="A17" s="1" t="s">
        <v>179</v>
      </c>
    </row>
    <row r="19" spans="1:8">
      <c r="A19" s="1" t="s">
        <v>74</v>
      </c>
    </row>
    <row r="20" spans="1:8">
      <c r="A20" s="1" t="s">
        <v>180</v>
      </c>
    </row>
    <row r="22" spans="1:8">
      <c r="B22" s="48" t="s">
        <v>78</v>
      </c>
      <c r="C22" s="48"/>
      <c r="F22" s="48" t="s">
        <v>75</v>
      </c>
      <c r="G22" s="48"/>
    </row>
    <row r="23" spans="1:8">
      <c r="A23" s="31" t="s">
        <v>80</v>
      </c>
      <c r="B23" s="49"/>
      <c r="C23" s="15"/>
      <c r="E23" s="31" t="s">
        <v>34</v>
      </c>
      <c r="F23" s="49"/>
      <c r="G23" s="15"/>
      <c r="H23" s="1" t="s">
        <v>79</v>
      </c>
    </row>
    <row r="24" spans="1:8">
      <c r="B24" s="50"/>
      <c r="C24" s="15"/>
      <c r="F24" s="50"/>
      <c r="G24" s="15"/>
    </row>
    <row r="25" spans="1:8">
      <c r="B25" s="50"/>
      <c r="C25" s="15"/>
      <c r="F25" s="50"/>
      <c r="G25" s="15"/>
    </row>
    <row r="26" spans="1:8">
      <c r="B26" s="50"/>
      <c r="C26" s="15"/>
      <c r="F26" s="50"/>
      <c r="G26" s="15"/>
    </row>
    <row r="29" spans="1:8">
      <c r="B29" s="53" t="s">
        <v>29</v>
      </c>
      <c r="C29" s="53"/>
      <c r="F29" s="53" t="s">
        <v>30</v>
      </c>
      <c r="G29" s="53"/>
    </row>
    <row r="30" spans="1:8">
      <c r="A30" s="31" t="s">
        <v>38</v>
      </c>
      <c r="B30" s="49"/>
      <c r="C30" s="15"/>
      <c r="D30" s="1" t="s">
        <v>36</v>
      </c>
      <c r="E30" s="31" t="s">
        <v>31</v>
      </c>
      <c r="F30" s="49"/>
      <c r="G30" s="15"/>
    </row>
    <row r="31" spans="1:8">
      <c r="B31" s="50"/>
      <c r="C31" s="15"/>
      <c r="F31" s="50"/>
      <c r="G31" s="15"/>
    </row>
    <row r="32" spans="1:8">
      <c r="B32" s="50"/>
      <c r="C32" s="15"/>
      <c r="F32" s="50"/>
      <c r="G32" s="15"/>
    </row>
    <row r="33" spans="1:7">
      <c r="B33" s="50"/>
      <c r="C33" s="15"/>
      <c r="F33" s="50"/>
      <c r="G33" s="15"/>
    </row>
    <row r="34" spans="1:7">
      <c r="F34" s="50"/>
      <c r="G34" s="15"/>
    </row>
    <row r="36" spans="1:7">
      <c r="B36" s="52" t="s">
        <v>28</v>
      </c>
      <c r="C36" s="52"/>
    </row>
    <row r="37" spans="1:7">
      <c r="A37" s="31" t="s">
        <v>81</v>
      </c>
      <c r="B37" s="49"/>
      <c r="C37" s="15"/>
      <c r="D37" s="1" t="s">
        <v>35</v>
      </c>
    </row>
    <row r="38" spans="1:7">
      <c r="B38" s="50"/>
      <c r="C38" s="15"/>
      <c r="D38" s="1" t="s">
        <v>37</v>
      </c>
    </row>
    <row r="39" spans="1:7">
      <c r="B39" s="50"/>
      <c r="C39" s="15"/>
    </row>
    <row r="40" spans="1:7">
      <c r="B40" s="50"/>
      <c r="C40" s="15"/>
    </row>
    <row r="41" spans="1:7">
      <c r="B41" s="50"/>
      <c r="C41" s="15"/>
    </row>
    <row r="42" spans="1:7">
      <c r="B42" s="50"/>
      <c r="C42" s="15"/>
    </row>
  </sheetData>
  <mergeCells count="3">
    <mergeCell ref="B29:C29"/>
    <mergeCell ref="F29:G29"/>
    <mergeCell ref="B36:C36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topLeftCell="B1" zoomScale="150" zoomScaleNormal="150" zoomScalePageLayoutView="150" workbookViewId="0">
      <selection activeCell="L24" sqref="L24"/>
    </sheetView>
  </sheetViews>
  <sheetFormatPr baseColWidth="10" defaultRowHeight="14" x14ac:dyDescent="0"/>
  <cols>
    <col min="1" max="2" width="10.83203125" style="1"/>
    <col min="3" max="4" width="11.6640625" style="1" bestFit="1" customWidth="1"/>
    <col min="5" max="6" width="10.83203125" style="1"/>
    <col min="7" max="7" width="11.5" style="1" customWidth="1"/>
    <col min="8" max="14" width="10.83203125" style="1"/>
    <col min="15" max="15" width="5.33203125" style="1" customWidth="1"/>
    <col min="16" max="16384" width="10.83203125" style="1"/>
  </cols>
  <sheetData>
    <row r="1" spans="1:15">
      <c r="A1" s="1" t="s">
        <v>114</v>
      </c>
    </row>
    <row r="2" spans="1:15">
      <c r="A2" s="1" t="s">
        <v>82</v>
      </c>
    </row>
    <row r="3" spans="1:15">
      <c r="A3" s="1" t="s">
        <v>115</v>
      </c>
    </row>
    <row r="4" spans="1:15">
      <c r="A4" s="1" t="s">
        <v>83</v>
      </c>
    </row>
    <row r="5" spans="1:15">
      <c r="A5" s="1" t="s">
        <v>181</v>
      </c>
      <c r="I5" s="52" t="s">
        <v>85</v>
      </c>
      <c r="J5" s="52"/>
      <c r="M5" s="52" t="s">
        <v>86</v>
      </c>
      <c r="N5" s="52"/>
    </row>
    <row r="6" spans="1:15">
      <c r="A6" s="1" t="s">
        <v>84</v>
      </c>
      <c r="H6" s="31" t="s">
        <v>80</v>
      </c>
      <c r="I6" s="28"/>
      <c r="J6" s="10"/>
      <c r="K6" s="1" t="s">
        <v>92</v>
      </c>
      <c r="L6" s="31" t="s">
        <v>93</v>
      </c>
      <c r="M6" s="28"/>
      <c r="N6" s="10"/>
      <c r="O6" s="1" t="s">
        <v>79</v>
      </c>
    </row>
    <row r="7" spans="1:15">
      <c r="A7" s="1" t="s">
        <v>182</v>
      </c>
      <c r="I7" s="29"/>
      <c r="J7" s="30"/>
      <c r="K7" s="1" t="s">
        <v>95</v>
      </c>
      <c r="L7" s="31" t="s">
        <v>96</v>
      </c>
      <c r="M7" s="29"/>
      <c r="N7" s="30"/>
    </row>
    <row r="8" spans="1:15">
      <c r="A8" s="1" t="s">
        <v>183</v>
      </c>
      <c r="I8" s="34"/>
      <c r="J8" s="35"/>
      <c r="K8" s="1" t="s">
        <v>101</v>
      </c>
      <c r="L8" s="31" t="s">
        <v>102</v>
      </c>
      <c r="M8" s="34"/>
      <c r="N8" s="35"/>
    </row>
    <row r="9" spans="1:15" ht="15" thickBot="1">
      <c r="A9" s="1" t="s">
        <v>184</v>
      </c>
      <c r="I9" s="38"/>
      <c r="J9" s="39"/>
      <c r="M9" s="38"/>
      <c r="N9" s="39"/>
    </row>
    <row r="10" spans="1:15" ht="15" thickTop="1">
      <c r="A10" s="1" t="s">
        <v>185</v>
      </c>
      <c r="I10" s="29"/>
      <c r="J10" s="30"/>
      <c r="M10" s="29"/>
      <c r="N10" s="30"/>
    </row>
    <row r="11" spans="1:15">
      <c r="I11" s="29"/>
      <c r="J11" s="30"/>
      <c r="M11" s="29"/>
      <c r="N11" s="30"/>
    </row>
    <row r="12" spans="1:15">
      <c r="A12" s="18" t="s">
        <v>87</v>
      </c>
      <c r="B12" s="19"/>
      <c r="C12" s="19"/>
      <c r="D12" s="19"/>
      <c r="E12" s="19"/>
      <c r="F12" s="20"/>
      <c r="G12" s="7"/>
    </row>
    <row r="13" spans="1:15">
      <c r="A13" s="18" t="s">
        <v>88</v>
      </c>
      <c r="B13" s="19"/>
      <c r="C13" s="19"/>
      <c r="D13" s="19"/>
      <c r="E13" s="19"/>
      <c r="F13" s="20"/>
      <c r="G13" s="7"/>
      <c r="I13" s="52" t="s">
        <v>186</v>
      </c>
      <c r="J13" s="52"/>
      <c r="M13" s="52" t="s">
        <v>28</v>
      </c>
      <c r="N13" s="52"/>
    </row>
    <row r="14" spans="1:15">
      <c r="A14" s="18" t="s">
        <v>89</v>
      </c>
      <c r="B14" s="19"/>
      <c r="C14" s="19"/>
      <c r="D14" s="19"/>
      <c r="E14" s="19"/>
      <c r="F14" s="20"/>
      <c r="G14" s="7"/>
      <c r="H14" s="31" t="s">
        <v>31</v>
      </c>
      <c r="I14" s="28"/>
      <c r="J14" s="10"/>
      <c r="K14" s="1" t="s">
        <v>67</v>
      </c>
      <c r="L14" s="31" t="s">
        <v>81</v>
      </c>
      <c r="M14" s="28"/>
      <c r="N14" s="10"/>
      <c r="O14" s="1" t="s">
        <v>36</v>
      </c>
    </row>
    <row r="15" spans="1:15">
      <c r="A15" s="18" t="s">
        <v>91</v>
      </c>
      <c r="B15" s="19"/>
      <c r="C15" s="19"/>
      <c r="D15" s="19"/>
      <c r="E15" s="19"/>
      <c r="F15" s="20"/>
      <c r="G15" s="7"/>
      <c r="H15" s="31" t="s">
        <v>42</v>
      </c>
      <c r="I15" s="34"/>
      <c r="J15" s="35"/>
      <c r="L15" s="31" t="s">
        <v>34</v>
      </c>
      <c r="M15" s="29"/>
      <c r="N15" s="30"/>
      <c r="O15" s="1" t="s">
        <v>41</v>
      </c>
    </row>
    <row r="16" spans="1:15">
      <c r="A16" s="18" t="s">
        <v>94</v>
      </c>
      <c r="B16" s="19"/>
      <c r="C16" s="19"/>
      <c r="D16" s="19"/>
      <c r="E16" s="19"/>
      <c r="F16" s="20"/>
      <c r="G16" s="7"/>
      <c r="I16" s="36"/>
      <c r="J16" s="37"/>
      <c r="L16" s="31" t="s">
        <v>38</v>
      </c>
      <c r="M16" s="29"/>
      <c r="N16" s="30"/>
      <c r="O16" s="1" t="s">
        <v>65</v>
      </c>
    </row>
    <row r="17" spans="1:15" ht="15" thickBot="1">
      <c r="A17" s="18" t="s">
        <v>97</v>
      </c>
      <c r="B17" s="19"/>
      <c r="C17" s="19"/>
      <c r="D17" s="19"/>
      <c r="E17" s="19"/>
      <c r="F17" s="20"/>
      <c r="G17" s="7"/>
      <c r="I17" s="38"/>
      <c r="J17" s="30"/>
      <c r="L17" s="31" t="s">
        <v>40</v>
      </c>
      <c r="M17" s="34"/>
      <c r="N17" s="35"/>
      <c r="O17" s="1" t="s">
        <v>73</v>
      </c>
    </row>
    <row r="18" spans="1:15" ht="15" thickTop="1">
      <c r="A18" s="18" t="s">
        <v>98</v>
      </c>
      <c r="B18" s="19"/>
      <c r="C18" s="19"/>
      <c r="D18" s="19"/>
      <c r="E18" s="19"/>
      <c r="F18" s="20"/>
      <c r="G18" s="7"/>
      <c r="I18" s="29"/>
      <c r="J18" s="30"/>
      <c r="M18" s="36"/>
      <c r="N18" s="37"/>
    </row>
    <row r="19" spans="1:15" ht="15" thickBot="1">
      <c r="A19" s="18" t="s">
        <v>100</v>
      </c>
      <c r="B19" s="19"/>
      <c r="C19" s="19"/>
      <c r="D19" s="19"/>
      <c r="E19" s="19"/>
      <c r="F19" s="20"/>
      <c r="G19" s="7"/>
      <c r="I19" s="29"/>
      <c r="J19" s="30"/>
      <c r="M19" s="38"/>
      <c r="N19" s="30"/>
    </row>
    <row r="20" spans="1:15" ht="15" thickTop="1">
      <c r="A20" s="18" t="s">
        <v>105</v>
      </c>
      <c r="B20" s="19"/>
      <c r="C20" s="19"/>
      <c r="D20" s="19"/>
      <c r="E20" s="19"/>
      <c r="F20" s="20"/>
      <c r="G20" s="7"/>
    </row>
    <row r="21" spans="1:15">
      <c r="A21" s="18" t="s">
        <v>106</v>
      </c>
      <c r="B21" s="19"/>
      <c r="C21" s="19"/>
      <c r="D21" s="19"/>
      <c r="E21" s="19"/>
      <c r="F21" s="20"/>
      <c r="G21" s="7"/>
      <c r="I21" s="52" t="s">
        <v>187</v>
      </c>
      <c r="J21" s="52"/>
      <c r="M21" s="52" t="s">
        <v>90</v>
      </c>
      <c r="N21" s="52"/>
    </row>
    <row r="22" spans="1:15">
      <c r="A22" s="18" t="s">
        <v>107</v>
      </c>
      <c r="B22" s="19"/>
      <c r="C22" s="19"/>
      <c r="D22" s="19"/>
      <c r="E22" s="19"/>
      <c r="F22" s="20"/>
      <c r="G22" s="7"/>
      <c r="H22" s="31" t="s">
        <v>34</v>
      </c>
      <c r="I22" s="36"/>
      <c r="J22" s="37"/>
      <c r="K22" s="1" t="s">
        <v>68</v>
      </c>
      <c r="L22" s="31" t="s">
        <v>72</v>
      </c>
      <c r="M22" s="28"/>
      <c r="N22" s="10"/>
      <c r="O22" s="1" t="s">
        <v>35</v>
      </c>
    </row>
    <row r="23" spans="1:15" ht="15" thickBot="1">
      <c r="A23" s="18" t="s">
        <v>108</v>
      </c>
      <c r="B23" s="19"/>
      <c r="C23" s="19"/>
      <c r="D23" s="19"/>
      <c r="E23" s="19"/>
      <c r="F23" s="20"/>
      <c r="G23" s="7"/>
      <c r="I23" s="38"/>
      <c r="J23" s="30"/>
      <c r="M23" s="29"/>
      <c r="N23" s="30"/>
      <c r="O23" s="1" t="s">
        <v>37</v>
      </c>
    </row>
    <row r="24" spans="1:15" ht="15" thickTop="1">
      <c r="A24" s="18" t="s">
        <v>109</v>
      </c>
      <c r="B24" s="19"/>
      <c r="C24" s="19"/>
      <c r="D24" s="19"/>
      <c r="E24" s="19"/>
      <c r="F24" s="20"/>
      <c r="G24" s="7"/>
      <c r="I24" s="29"/>
      <c r="J24" s="30"/>
      <c r="M24" s="34"/>
      <c r="N24" s="35"/>
      <c r="O24" s="1" t="s">
        <v>39</v>
      </c>
    </row>
    <row r="25" spans="1:15" ht="15" thickBot="1">
      <c r="A25" s="18" t="s">
        <v>110</v>
      </c>
      <c r="B25" s="19"/>
      <c r="C25" s="19"/>
      <c r="D25" s="19"/>
      <c r="E25" s="19"/>
      <c r="F25" s="20"/>
      <c r="G25" s="7"/>
      <c r="I25" s="29"/>
      <c r="J25" s="30"/>
      <c r="M25" s="38"/>
      <c r="N25" s="39"/>
    </row>
    <row r="26" spans="1:15" ht="15" thickTop="1">
      <c r="A26" s="18" t="s">
        <v>111</v>
      </c>
      <c r="B26" s="19"/>
      <c r="C26" s="19"/>
      <c r="D26" s="19"/>
      <c r="E26" s="19"/>
      <c r="F26" s="20"/>
      <c r="G26" s="7"/>
      <c r="I26" s="29"/>
      <c r="J26" s="30"/>
      <c r="M26" s="29"/>
      <c r="N26" s="30"/>
    </row>
    <row r="27" spans="1:15">
      <c r="A27" s="18" t="s">
        <v>112</v>
      </c>
      <c r="B27" s="19"/>
      <c r="C27" s="19"/>
      <c r="D27" s="19"/>
      <c r="E27" s="19"/>
      <c r="F27" s="20"/>
      <c r="G27" s="7"/>
      <c r="I27" s="29"/>
      <c r="J27" s="30"/>
      <c r="M27" s="29"/>
      <c r="N27" s="30"/>
    </row>
    <row r="28" spans="1:15">
      <c r="A28" s="18" t="s">
        <v>113</v>
      </c>
      <c r="B28" s="19"/>
      <c r="C28" s="19"/>
      <c r="D28" s="19"/>
      <c r="E28" s="19"/>
      <c r="F28" s="20"/>
      <c r="G28" s="7"/>
    </row>
    <row r="29" spans="1:15">
      <c r="I29" s="52" t="s">
        <v>99</v>
      </c>
      <c r="J29" s="52"/>
      <c r="M29" s="52" t="s">
        <v>30</v>
      </c>
      <c r="N29" s="52"/>
    </row>
    <row r="30" spans="1:15">
      <c r="H30" s="31" t="s">
        <v>70</v>
      </c>
      <c r="I30" s="36"/>
      <c r="J30" s="37"/>
      <c r="K30" s="1" t="s">
        <v>39</v>
      </c>
      <c r="L30" s="31" t="s">
        <v>45</v>
      </c>
      <c r="M30" s="28"/>
      <c r="N30" s="10"/>
    </row>
    <row r="31" spans="1:15" ht="15" thickBot="1">
      <c r="I31" s="29"/>
      <c r="J31" s="39"/>
      <c r="L31" s="31" t="s">
        <v>47</v>
      </c>
      <c r="M31" s="29"/>
      <c r="N31" s="30"/>
    </row>
    <row r="32" spans="1:15" ht="15" thickTop="1">
      <c r="I32" s="29"/>
      <c r="J32" s="30"/>
      <c r="L32" s="31" t="s">
        <v>50</v>
      </c>
      <c r="M32" s="29"/>
      <c r="N32" s="30"/>
    </row>
    <row r="33" spans="8:15">
      <c r="I33" s="29"/>
      <c r="J33" s="30"/>
      <c r="L33" s="31" t="s">
        <v>66</v>
      </c>
      <c r="M33" s="29"/>
      <c r="N33" s="30"/>
    </row>
    <row r="34" spans="8:15">
      <c r="I34" s="29"/>
      <c r="J34" s="30"/>
      <c r="L34" s="31" t="s">
        <v>69</v>
      </c>
      <c r="M34" s="34"/>
      <c r="N34" s="35"/>
    </row>
    <row r="35" spans="8:15" ht="15" thickBot="1">
      <c r="I35" s="29"/>
      <c r="J35" s="30"/>
      <c r="M35" s="38"/>
      <c r="N35" s="30"/>
    </row>
    <row r="36" spans="8:15" ht="15" thickTop="1"/>
    <row r="37" spans="8:15">
      <c r="I37" s="52" t="s">
        <v>103</v>
      </c>
      <c r="J37" s="52"/>
      <c r="M37" s="52" t="s">
        <v>104</v>
      </c>
      <c r="N37" s="52"/>
    </row>
    <row r="38" spans="8:15" ht="15" thickBot="1">
      <c r="H38" s="31" t="s">
        <v>64</v>
      </c>
      <c r="I38" s="28"/>
      <c r="J38" s="10"/>
      <c r="K38" s="1" t="s">
        <v>46</v>
      </c>
      <c r="M38" s="28"/>
      <c r="N38" s="39"/>
      <c r="O38" s="1" t="s">
        <v>71</v>
      </c>
    </row>
    <row r="39" spans="8:15" ht="15" thickTop="1">
      <c r="I39" s="29"/>
      <c r="J39" s="30"/>
      <c r="K39" s="1" t="s">
        <v>48</v>
      </c>
      <c r="M39" s="29"/>
      <c r="N39" s="30"/>
    </row>
    <row r="40" spans="8:15">
      <c r="I40" s="34"/>
      <c r="J40" s="35"/>
      <c r="K40" s="1" t="s">
        <v>49</v>
      </c>
      <c r="M40" s="29"/>
      <c r="N40" s="30"/>
    </row>
    <row r="41" spans="8:15" ht="15" thickBot="1">
      <c r="I41" s="38"/>
      <c r="J41" s="39"/>
      <c r="M41" s="29"/>
      <c r="N41" s="30"/>
    </row>
    <row r="42" spans="8:15" ht="15" thickTop="1">
      <c r="I42" s="29"/>
      <c r="J42" s="30"/>
      <c r="M42" s="29"/>
      <c r="N42" s="30"/>
    </row>
    <row r="43" spans="8:15">
      <c r="I43" s="29"/>
      <c r="J43" s="30"/>
      <c r="M43" s="29"/>
      <c r="N43" s="30"/>
    </row>
  </sheetData>
  <mergeCells count="10">
    <mergeCell ref="I29:J29"/>
    <mergeCell ref="M29:N29"/>
    <mergeCell ref="I37:J37"/>
    <mergeCell ref="M37:N37"/>
    <mergeCell ref="I5:J5"/>
    <mergeCell ref="M5:N5"/>
    <mergeCell ref="I13:J13"/>
    <mergeCell ref="M13:N13"/>
    <mergeCell ref="I21:J21"/>
    <mergeCell ref="M21:N21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Hipotecario</vt:lpstr>
      <vt:lpstr>Refaccionario</vt:lpstr>
      <vt:lpstr>Prendario</vt:lpstr>
      <vt:lpstr>Habilitación</vt:lpstr>
      <vt:lpstr>Arrend Fianciero</vt:lpstr>
      <vt:lpstr>Emsion de obligaciones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Blanca Gutiérrez</cp:lastModifiedBy>
  <cp:lastPrinted>2014-11-06T22:53:06Z</cp:lastPrinted>
  <dcterms:created xsi:type="dcterms:W3CDTF">2014-10-30T03:52:24Z</dcterms:created>
  <dcterms:modified xsi:type="dcterms:W3CDTF">2015-01-23T15:48:25Z</dcterms:modified>
</cp:coreProperties>
</file>