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4440" yWindow="1020" windowWidth="42880" windowHeight="23100"/>
  </bookViews>
  <sheets>
    <sheet name="EQUILIBRIO" sheetId="1" r:id="rId1"/>
    <sheet name="OPERATIVO" sheetId="2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7" i="2" l="1"/>
  <c r="D204" i="2"/>
  <c r="E194" i="2"/>
  <c r="D205" i="2"/>
  <c r="E205" i="2"/>
  <c r="E195" i="2"/>
  <c r="F174" i="2"/>
  <c r="E171" i="2"/>
  <c r="D168" i="2"/>
  <c r="J150" i="2"/>
  <c r="L150" i="2"/>
  <c r="I150" i="2"/>
  <c r="J151" i="2"/>
  <c r="L151" i="2"/>
  <c r="I151" i="2"/>
  <c r="I152" i="2"/>
  <c r="D165" i="2"/>
  <c r="E150" i="2"/>
  <c r="G150" i="2"/>
  <c r="D150" i="2"/>
  <c r="E151" i="2"/>
  <c r="G151" i="2"/>
  <c r="D151" i="2"/>
  <c r="D152" i="2"/>
  <c r="D162" i="2"/>
  <c r="E161" i="2"/>
  <c r="F160" i="2"/>
  <c r="E120" i="2"/>
  <c r="D93" i="2"/>
  <c r="E91" i="2"/>
  <c r="E89" i="2"/>
  <c r="D89" i="2"/>
  <c r="E50" i="2"/>
  <c r="D50" i="2"/>
  <c r="D21" i="2"/>
  <c r="D22" i="2"/>
  <c r="E17" i="2"/>
  <c r="E16" i="2"/>
  <c r="F16" i="2"/>
  <c r="F22" i="2"/>
  <c r="D23" i="2"/>
  <c r="E47" i="2"/>
  <c r="E49" i="2"/>
  <c r="E51" i="2"/>
  <c r="D88" i="2"/>
  <c r="F17" i="2"/>
  <c r="F18" i="2"/>
  <c r="D118" i="2"/>
  <c r="E88" i="2"/>
  <c r="F21" i="2"/>
  <c r="F23" i="2"/>
  <c r="D18" i="2"/>
  <c r="D47" i="2"/>
  <c r="D49" i="2"/>
  <c r="D51" i="2"/>
  <c r="F25" i="2"/>
  <c r="E201" i="2"/>
  <c r="D87" i="2"/>
  <c r="D90" i="2"/>
  <c r="D92" i="2"/>
  <c r="D94" i="2"/>
  <c r="E117" i="2"/>
  <c r="D117" i="2"/>
  <c r="D119" i="2"/>
  <c r="D121" i="2"/>
  <c r="E87" i="2"/>
  <c r="E90" i="2"/>
  <c r="E92" i="2"/>
  <c r="E94" i="2"/>
  <c r="P21" i="1"/>
  <c r="U21" i="1"/>
  <c r="AE21" i="1"/>
  <c r="AC14" i="1"/>
  <c r="AC9" i="1"/>
  <c r="AE6" i="1"/>
  <c r="AC12" i="1"/>
  <c r="AC15" i="1"/>
  <c r="E119" i="2"/>
  <c r="E121" i="2"/>
  <c r="F121" i="2"/>
  <c r="D167" i="2"/>
  <c r="AC10" i="1"/>
  <c r="AD9" i="1"/>
  <c r="AD14" i="1"/>
  <c r="F94" i="2"/>
  <c r="D163" i="2"/>
  <c r="D164" i="2"/>
  <c r="D166" i="2"/>
  <c r="Z21" i="1"/>
  <c r="X14" i="1"/>
  <c r="X9" i="1"/>
  <c r="Z6" i="1"/>
  <c r="X12" i="1"/>
  <c r="S14" i="1"/>
  <c r="S9" i="1"/>
  <c r="U6" i="1"/>
  <c r="S12" i="1"/>
  <c r="S15" i="1"/>
  <c r="N14" i="1"/>
  <c r="N9" i="1"/>
  <c r="P6" i="1"/>
  <c r="N10" i="1"/>
  <c r="K21" i="1"/>
  <c r="I14" i="1"/>
  <c r="I9" i="1"/>
  <c r="K6" i="1"/>
  <c r="I10" i="1"/>
  <c r="J9" i="1"/>
  <c r="E169" i="2"/>
  <c r="E170" i="2"/>
  <c r="F172" i="2"/>
  <c r="F173" i="2"/>
  <c r="F175" i="2"/>
  <c r="E202" i="2"/>
  <c r="E203" i="2"/>
  <c r="E206" i="2"/>
  <c r="AE18" i="1"/>
  <c r="AE19" i="1"/>
  <c r="AE20" i="1"/>
  <c r="AE22" i="1"/>
  <c r="K19" i="1"/>
  <c r="K18" i="1"/>
  <c r="I12" i="1"/>
  <c r="I15" i="1"/>
  <c r="J14" i="1"/>
  <c r="X15" i="1"/>
  <c r="Y14" i="1"/>
  <c r="X10" i="1"/>
  <c r="Y9" i="1"/>
  <c r="S10" i="1"/>
  <c r="T9" i="1"/>
  <c r="T14" i="1"/>
  <c r="O9" i="1"/>
  <c r="N12" i="1"/>
  <c r="N15" i="1"/>
  <c r="O14" i="1"/>
  <c r="K20" i="1"/>
  <c r="K22" i="1"/>
  <c r="U19" i="1"/>
  <c r="U18" i="1"/>
  <c r="U20" i="1"/>
  <c r="U22" i="1"/>
  <c r="P19" i="1"/>
  <c r="P18" i="1"/>
  <c r="P20" i="1"/>
  <c r="P22" i="1"/>
  <c r="Z18" i="1"/>
  <c r="Z19" i="1"/>
  <c r="Z20" i="1"/>
  <c r="Z22" i="1"/>
</calcChain>
</file>

<file path=xl/sharedStrings.xml><?xml version="1.0" encoding="utf-8"?>
<sst xmlns="http://schemas.openxmlformats.org/spreadsheetml/2006/main" count="311" uniqueCount="193">
  <si>
    <t>Punto de Equilibrio:</t>
  </si>
  <si>
    <t>Es el nivel de operaciones donde los ingresos y gastos son iguales.</t>
  </si>
  <si>
    <t>En el equilibrio las empresas no reportan utilidades o pérdidas en operación.</t>
  </si>
  <si>
    <t>Margen de contribución:</t>
  </si>
  <si>
    <t>Es el exceso de ventas sobre los costos variables.</t>
  </si>
  <si>
    <t>Margen de contribución unitario:</t>
  </si>
  <si>
    <t>Es el exceso de precio de venta por unidad sobre los costos variables unitarios.</t>
  </si>
  <si>
    <t>FORMULAS</t>
  </si>
  <si>
    <t>Punto de equilibrio en unidades:</t>
  </si>
  <si>
    <t xml:space="preserve">PE unidades= </t>
  </si>
  <si>
    <t>Costos Fijos</t>
  </si>
  <si>
    <t xml:space="preserve">                           Costos Fijos</t>
  </si>
  <si>
    <t>PE Pesos =</t>
  </si>
  <si>
    <t>Punto de equilibrio en pesos:</t>
  </si>
  <si>
    <t>Margen de Contribución:</t>
  </si>
  <si>
    <t>Ventas - Costos Variables</t>
  </si>
  <si>
    <t>Margen de Contribución Unitario:</t>
  </si>
  <si>
    <t>MCU=</t>
  </si>
  <si>
    <t>MC=</t>
  </si>
  <si>
    <t>Precio de Venta por Unidad - Costos Variables por Unidad</t>
  </si>
  <si>
    <t>Razón de Margen de Contribución:</t>
  </si>
  <si>
    <t>RMCU=</t>
  </si>
  <si>
    <t>Margen de Contribución Unitario</t>
  </si>
  <si>
    <t xml:space="preserve">    Margen de Contribución Unitario</t>
  </si>
  <si>
    <t xml:space="preserve">            Precio de Venta Unitario</t>
  </si>
  <si>
    <t>Precio de Venta Unitario</t>
  </si>
  <si>
    <t>Costo Variable Unitario</t>
  </si>
  <si>
    <t>Comprobación:</t>
  </si>
  <si>
    <t>Utilidad o Pérdida</t>
  </si>
  <si>
    <t>Ventas (______u*$_____)</t>
  </si>
  <si>
    <t>Costos Variables (_______u*$_____)</t>
  </si>
  <si>
    <t>Margen de Contribución (____u*$___)</t>
  </si>
  <si>
    <t>NOTA: SOLO LLENA LOS CUADROS EN AMARILLO CON</t>
  </si>
  <si>
    <t>LOS DATOS DE LA ACTIVIDAD UNIDAD 1 LECCIÓN 1</t>
  </si>
  <si>
    <t xml:space="preserve">       Margen de Contribución Unitario</t>
  </si>
  <si>
    <t xml:space="preserve">  Razón de Margen de Contribución</t>
  </si>
  <si>
    <t>LO DEMAS SE LLENA SOLO TIENE FORMULAS.</t>
  </si>
  <si>
    <t>Caso 1:</t>
  </si>
  <si>
    <t>Caso 2:</t>
  </si>
  <si>
    <t>Caso 3:</t>
  </si>
  <si>
    <t>Caso 4:</t>
  </si>
  <si>
    <t>Caso 5:</t>
  </si>
  <si>
    <t>PRESUPUESTO OPERATIVO:</t>
  </si>
  <si>
    <t>Elite Accesorios Inc., fabrica carteras y bolsas de mano que son vendidas en dos regiones, la oriental y la occidental</t>
  </si>
  <si>
    <t>Elite Accesorios hace la estimación de los siguiente volumenes de ventas y precios para 2017.</t>
  </si>
  <si>
    <t>Producto</t>
  </si>
  <si>
    <t>Precio de</t>
  </si>
  <si>
    <t>Venta Unit.</t>
  </si>
  <si>
    <t>Región</t>
  </si>
  <si>
    <t>Occidenta</t>
  </si>
  <si>
    <t xml:space="preserve">Región </t>
  </si>
  <si>
    <t>Oriental</t>
  </si>
  <si>
    <t>Carteras</t>
  </si>
  <si>
    <t>Bolsas de mano</t>
  </si>
  <si>
    <t>1.- Presupuesto de Ventas</t>
  </si>
  <si>
    <t>Volumen de</t>
  </si>
  <si>
    <t>vts x unidad</t>
  </si>
  <si>
    <t xml:space="preserve">Precio de </t>
  </si>
  <si>
    <t>venta x unidad</t>
  </si>
  <si>
    <t>Ventas</t>
  </si>
  <si>
    <t>totales</t>
  </si>
  <si>
    <t>Producto y región</t>
  </si>
  <si>
    <t>Cartera:</t>
  </si>
  <si>
    <t xml:space="preserve">   Oriental</t>
  </si>
  <si>
    <t xml:space="preserve">   Occidental</t>
  </si>
  <si>
    <t>Total</t>
  </si>
  <si>
    <t>Bolas de mano</t>
  </si>
  <si>
    <t>Total ingresos por ventas</t>
  </si>
  <si>
    <t>Presupuesto de ventas</t>
  </si>
  <si>
    <t>Las unidades presupuestadas para producción se determina de la siguiente manera:</t>
  </si>
  <si>
    <t>Unidades que se espera vender</t>
  </si>
  <si>
    <t>Más las unidades deseadas en el inventario final</t>
  </si>
  <si>
    <t>Menos las unidades estimadas en el inventario inicial</t>
  </si>
  <si>
    <t>Igual a unidades a producirse</t>
  </si>
  <si>
    <t>Elite Accesorios Inc., espera los inventarios siguientes:</t>
  </si>
  <si>
    <t>Inventario</t>
  </si>
  <si>
    <t>Inicial Estim</t>
  </si>
  <si>
    <t>final deseado</t>
  </si>
  <si>
    <t>2.- Presupuesto de producción</t>
  </si>
  <si>
    <t>Bolsa de mano</t>
  </si>
  <si>
    <t>Concepto</t>
  </si>
  <si>
    <t xml:space="preserve">               Unidades</t>
  </si>
  <si>
    <t>Mas el inventario final deseado</t>
  </si>
  <si>
    <t>Suma</t>
  </si>
  <si>
    <t>Menos el inventario inicial</t>
  </si>
  <si>
    <t>Unidades a producirse</t>
  </si>
  <si>
    <t>Presupuesto de producción</t>
  </si>
  <si>
    <t>Presupuesto de compra de materiales</t>
  </si>
  <si>
    <t>Los materiales directos para comprarse se determinan de la siguiente manera:</t>
  </si>
  <si>
    <t>Elite Accesorios Inc., emplea piel y forros en la producción de carteras y bolsas de mano. La cantidad de materiales</t>
  </si>
  <si>
    <t>directos esperada para su uso en cada unidad de producto se desglosa a continuación:</t>
  </si>
  <si>
    <t>Piel:</t>
  </si>
  <si>
    <t>Yardas cuadradas por unidad</t>
  </si>
  <si>
    <t>Forros:</t>
  </si>
  <si>
    <t>Bolsa de mano:</t>
  </si>
  <si>
    <t>Elite accesorios Inc., espera los siguiente materiales directos de piel y forro</t>
  </si>
  <si>
    <t>Piel</t>
  </si>
  <si>
    <t>forros</t>
  </si>
  <si>
    <t>Yardas cuadradas</t>
  </si>
  <si>
    <t>El precio estimado por yarda cuadrada de piel y forros se muestra a continuación:</t>
  </si>
  <si>
    <t>Material</t>
  </si>
  <si>
    <t>Precio por</t>
  </si>
  <si>
    <t>yarda cuadr.</t>
  </si>
  <si>
    <t>Forros</t>
  </si>
  <si>
    <t>3.- Presupuesto de compra de materiales directos</t>
  </si>
  <si>
    <t>Materiales Directos</t>
  </si>
  <si>
    <t>Yardas cuadradas requeridas</t>
  </si>
  <si>
    <t>Cartera</t>
  </si>
  <si>
    <t>Menos inventario inicial</t>
  </si>
  <si>
    <t>Precio unitario por yarda cuadrada</t>
  </si>
  <si>
    <t>Total materiales directos a comprarse</t>
  </si>
  <si>
    <t>Presupuesto de mano de obra directa</t>
  </si>
  <si>
    <t>Elite Accesorios Inc., estima que son necesarias las siguientes hora de mano de obra directa:</t>
  </si>
  <si>
    <t>Depto. De corte</t>
  </si>
  <si>
    <t>Depto. De costura</t>
  </si>
  <si>
    <t>horas por unidad</t>
  </si>
  <si>
    <t>4.- Presupuesto de costo de mano de obra directa</t>
  </si>
  <si>
    <t>Corte</t>
  </si>
  <si>
    <t xml:space="preserve">Costura </t>
  </si>
  <si>
    <t>Horas requeridad para producción:</t>
  </si>
  <si>
    <t>total Horas</t>
  </si>
  <si>
    <t>Tarifa por hora</t>
  </si>
  <si>
    <t>Total cosot de mano de obra directa</t>
  </si>
  <si>
    <t>La tarifa de mano de obra directa es:</t>
  </si>
  <si>
    <t>Presupuesto del importe de costos indirectos</t>
  </si>
  <si>
    <t>El presupuesto del importe de costos indirectos estima el costo por cada concepto de los costos indirectos para</t>
  </si>
  <si>
    <t>llevar a cabo la produccipon presupuestada</t>
  </si>
  <si>
    <t>Costos Indirectos</t>
  </si>
  <si>
    <t>Importe</t>
  </si>
  <si>
    <t>Salarios de fabrica indirectos</t>
  </si>
  <si>
    <t>Sueldos del supervisor</t>
  </si>
  <si>
    <t>Energía y luz</t>
  </si>
  <si>
    <t>Depreciación de planta y equipo</t>
  </si>
  <si>
    <t>Materiales indirectos</t>
  </si>
  <si>
    <t>Mantenimiento</t>
  </si>
  <si>
    <t>Seguros e impuestos a la propiedad</t>
  </si>
  <si>
    <t>Total Costos Indirectos</t>
  </si>
  <si>
    <t>5.- Presupuesto del importe de costos indirectos</t>
  </si>
  <si>
    <t>Presupuesto del costo de ventas</t>
  </si>
  <si>
    <t>Elite Accesorios Inc., cuenta con los inventarios de materiales directos, producción en proceso y artículos terminados</t>
  </si>
  <si>
    <t>los cuales deben ser incluidos en el presupuesto del costo de ventas.</t>
  </si>
  <si>
    <t>A continuación se detallan los inventarios:</t>
  </si>
  <si>
    <t>Integración</t>
  </si>
  <si>
    <t>Almacén de materiales directos</t>
  </si>
  <si>
    <t xml:space="preserve">Piel </t>
  </si>
  <si>
    <t>Forro</t>
  </si>
  <si>
    <t>Producción en Proceso</t>
  </si>
  <si>
    <t>Almacén de Artículos terminados</t>
  </si>
  <si>
    <t>yardas cuadradas</t>
  </si>
  <si>
    <t>Costo Unit.</t>
  </si>
  <si>
    <t>Inventario Inicial</t>
  </si>
  <si>
    <t>Inventario Final</t>
  </si>
  <si>
    <t>6.- Presupuesto de costo de ventas</t>
  </si>
  <si>
    <t>Inventario Inicial artículos terminados</t>
  </si>
  <si>
    <t>Inventario inicial produccion proceso</t>
  </si>
  <si>
    <t>Inventario inicial materiales</t>
  </si>
  <si>
    <t>Costo de materiales comprado</t>
  </si>
  <si>
    <t>Materiales disponibles</t>
  </si>
  <si>
    <t>Inventario final de materiales</t>
  </si>
  <si>
    <t>Costo de materiales utilizados</t>
  </si>
  <si>
    <t>Mano de obra directa</t>
  </si>
  <si>
    <t>Costos indirectos</t>
  </si>
  <si>
    <t>Costos de producción</t>
  </si>
  <si>
    <t>Total producción en procesos</t>
  </si>
  <si>
    <t>Inventario final de produccion proceso</t>
  </si>
  <si>
    <t>Costo de producción de artículos term</t>
  </si>
  <si>
    <t>Artículos disponibles para su venta</t>
  </si>
  <si>
    <t>Inventario final de articulos term.</t>
  </si>
  <si>
    <t>Costo de Ventas</t>
  </si>
  <si>
    <t>Presupuesto de gastos de venta y administración</t>
  </si>
  <si>
    <t>7.- Presupuesto de Gastos de Venta y Administración</t>
  </si>
  <si>
    <t>Gastos de Venta</t>
  </si>
  <si>
    <t>Salarios de ventas</t>
  </si>
  <si>
    <t>Publicidad</t>
  </si>
  <si>
    <t>Viaticos</t>
  </si>
  <si>
    <t>Total Gastos de Ventas</t>
  </si>
  <si>
    <t>Gastos de Administración</t>
  </si>
  <si>
    <t>Sueldos directivos</t>
  </si>
  <si>
    <t>Sueldos oficinas</t>
  </si>
  <si>
    <t>Renta oficina</t>
  </si>
  <si>
    <t>Provisiones oficinas</t>
  </si>
  <si>
    <t>Diversos</t>
  </si>
  <si>
    <t>Total Gastos administración</t>
  </si>
  <si>
    <t>Total Gastos de Venta y Administracion</t>
  </si>
  <si>
    <t>8.- Estado de resultados presupuestado</t>
  </si>
  <si>
    <t>Utilidad Bruta</t>
  </si>
  <si>
    <t>Gastos de Administracion</t>
  </si>
  <si>
    <t>Utilidad de operación</t>
  </si>
  <si>
    <t>Datos para Molly:</t>
  </si>
  <si>
    <t>Datos para Rumpza:</t>
  </si>
  <si>
    <t>Datos para Carlin:</t>
  </si>
  <si>
    <t>Datos para Frankel:</t>
  </si>
  <si>
    <t>Datos para Grobe: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</si>
</sst>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&quot;$&quot;#,##0.00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0" xfId="0" applyFill="1"/>
    <xf numFmtId="0" fontId="2" fillId="0" borderId="0" xfId="0" applyFont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8" fontId="0" fillId="0" borderId="2" xfId="0" applyNumberFormat="1" applyBorder="1"/>
    <xf numFmtId="8" fontId="0" fillId="2" borderId="2" xfId="0" applyNumberFormat="1" applyFill="1" applyBorder="1"/>
    <xf numFmtId="8" fontId="0" fillId="0" borderId="1" xfId="0" applyNumberFormat="1" applyBorder="1"/>
    <xf numFmtId="8" fontId="0" fillId="0" borderId="0" xfId="0" applyNumberFormat="1"/>
    <xf numFmtId="0" fontId="0" fillId="0" borderId="0" xfId="0" applyBorder="1"/>
    <xf numFmtId="165" fontId="0" fillId="0" borderId="2" xfId="0" applyNumberFormat="1" applyBorder="1"/>
    <xf numFmtId="165" fontId="0" fillId="0" borderId="5" xfId="0" applyNumberFormat="1" applyBorder="1"/>
    <xf numFmtId="8" fontId="0" fillId="0" borderId="2" xfId="0" applyNumberFormat="1" applyFill="1" applyBorder="1"/>
    <xf numFmtId="164" fontId="0" fillId="0" borderId="0" xfId="1" applyNumberFormat="1" applyFont="1" applyFill="1"/>
    <xf numFmtId="8" fontId="0" fillId="0" borderId="0" xfId="0" applyNumberFormat="1" applyFill="1"/>
    <xf numFmtId="0" fontId="2" fillId="2" borderId="0" xfId="0" applyFont="1" applyFill="1"/>
    <xf numFmtId="0" fontId="2" fillId="0" borderId="0" xfId="0" applyFont="1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3" fontId="0" fillId="0" borderId="2" xfId="0" applyNumberFormat="1" applyBorder="1"/>
    <xf numFmtId="6" fontId="0" fillId="0" borderId="2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Font="1"/>
    <xf numFmtId="6" fontId="0" fillId="0" borderId="0" xfId="0" applyNumberFormat="1"/>
    <xf numFmtId="166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5" xfId="0" applyNumberFormat="1" applyBorder="1"/>
    <xf numFmtId="3" fontId="0" fillId="2" borderId="2" xfId="0" applyNumberFormat="1" applyFill="1" applyBorder="1"/>
    <xf numFmtId="6" fontId="0" fillId="2" borderId="2" xfId="0" applyNumberForma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workbookViewId="0"/>
  </sheetViews>
  <sheetFormatPr baseColWidth="10" defaultRowHeight="14" x14ac:dyDescent="0"/>
  <cols>
    <col min="1" max="1" width="12.33203125" customWidth="1"/>
    <col min="7" max="7" width="2" style="3" customWidth="1"/>
    <col min="9" max="9" width="13.1640625" customWidth="1"/>
    <col min="10" max="10" width="14.6640625" customWidth="1"/>
    <col min="11" max="11" width="13.6640625" customWidth="1"/>
    <col min="12" max="12" width="2.5" style="3" customWidth="1"/>
    <col min="17" max="17" width="2.1640625" style="3" customWidth="1"/>
    <col min="19" max="19" width="13.33203125" customWidth="1"/>
    <col min="20" max="20" width="15.33203125" customWidth="1"/>
    <col min="21" max="21" width="15.5" customWidth="1"/>
    <col min="22" max="22" width="2.1640625" style="3" customWidth="1"/>
    <col min="25" max="25" width="12.5" customWidth="1"/>
    <col min="26" max="26" width="14.1640625" customWidth="1"/>
    <col min="27" max="27" width="2.1640625" style="3" customWidth="1"/>
    <col min="30" max="30" width="12.5" customWidth="1"/>
    <col min="31" max="31" width="14.1640625" customWidth="1"/>
    <col min="32" max="32" width="2.1640625" style="3" customWidth="1"/>
  </cols>
  <sheetData>
    <row r="1" spans="1:31">
      <c r="A1" s="1" t="s">
        <v>0</v>
      </c>
      <c r="H1" t="s">
        <v>37</v>
      </c>
      <c r="M1" t="s">
        <v>38</v>
      </c>
      <c r="R1" t="s">
        <v>39</v>
      </c>
      <c r="W1" t="s">
        <v>40</v>
      </c>
      <c r="AB1" t="s">
        <v>41</v>
      </c>
    </row>
    <row r="2" spans="1:31">
      <c r="A2" t="s">
        <v>1</v>
      </c>
      <c r="H2" t="s">
        <v>188</v>
      </c>
      <c r="M2" t="s">
        <v>189</v>
      </c>
      <c r="R2" t="s">
        <v>190</v>
      </c>
      <c r="W2" t="s">
        <v>191</v>
      </c>
      <c r="AB2" t="s">
        <v>192</v>
      </c>
    </row>
    <row r="3" spans="1:31">
      <c r="A3" t="s">
        <v>2</v>
      </c>
      <c r="H3" s="5" t="s">
        <v>10</v>
      </c>
      <c r="I3" s="6"/>
      <c r="J3" s="7"/>
      <c r="K3" s="9"/>
      <c r="M3" s="5" t="s">
        <v>10</v>
      </c>
      <c r="N3" s="6"/>
      <c r="O3" s="7"/>
      <c r="P3" s="9"/>
      <c r="R3" s="5" t="s">
        <v>10</v>
      </c>
      <c r="S3" s="6"/>
      <c r="T3" s="7"/>
      <c r="U3" s="9"/>
      <c r="W3" s="5" t="s">
        <v>10</v>
      </c>
      <c r="X3" s="6"/>
      <c r="Y3" s="7"/>
      <c r="Z3" s="9"/>
      <c r="AB3" s="5" t="s">
        <v>10</v>
      </c>
      <c r="AC3" s="6"/>
      <c r="AD3" s="7"/>
      <c r="AE3" s="9"/>
    </row>
    <row r="4" spans="1:31">
      <c r="H4" s="5" t="s">
        <v>25</v>
      </c>
      <c r="I4" s="6"/>
      <c r="J4" s="7"/>
      <c r="K4" s="9"/>
      <c r="M4" s="5" t="s">
        <v>25</v>
      </c>
      <c r="N4" s="6"/>
      <c r="O4" s="7"/>
      <c r="P4" s="9"/>
      <c r="R4" s="5" t="s">
        <v>25</v>
      </c>
      <c r="S4" s="6"/>
      <c r="T4" s="7"/>
      <c r="U4" s="9"/>
      <c r="W4" s="5" t="s">
        <v>25</v>
      </c>
      <c r="X4" s="6"/>
      <c r="Y4" s="7"/>
      <c r="Z4" s="9"/>
      <c r="AB4" s="5" t="s">
        <v>25</v>
      </c>
      <c r="AC4" s="6"/>
      <c r="AD4" s="7"/>
      <c r="AE4" s="9"/>
    </row>
    <row r="5" spans="1:31">
      <c r="A5" s="1" t="s">
        <v>3</v>
      </c>
      <c r="H5" s="5" t="s">
        <v>26</v>
      </c>
      <c r="I5" s="6"/>
      <c r="J5" s="7"/>
      <c r="K5" s="9"/>
      <c r="M5" s="5" t="s">
        <v>26</v>
      </c>
      <c r="N5" s="6"/>
      <c r="O5" s="7"/>
      <c r="P5" s="9"/>
      <c r="R5" s="5" t="s">
        <v>26</v>
      </c>
      <c r="S5" s="6"/>
      <c r="T5" s="7"/>
      <c r="U5" s="9"/>
      <c r="W5" s="5" t="s">
        <v>26</v>
      </c>
      <c r="X5" s="6"/>
      <c r="Y5" s="7"/>
      <c r="Z5" s="9"/>
      <c r="AB5" s="5" t="s">
        <v>26</v>
      </c>
      <c r="AC5" s="6"/>
      <c r="AD5" s="7"/>
      <c r="AE5" s="9"/>
    </row>
    <row r="6" spans="1:31">
      <c r="A6" t="s">
        <v>4</v>
      </c>
      <c r="H6" s="5" t="s">
        <v>22</v>
      </c>
      <c r="I6" s="6"/>
      <c r="J6" s="7"/>
      <c r="K6" s="15">
        <f>K4-K5</f>
        <v>0</v>
      </c>
      <c r="M6" s="5" t="s">
        <v>22</v>
      </c>
      <c r="N6" s="6"/>
      <c r="O6" s="7"/>
      <c r="P6" s="15">
        <f>P4-P5</f>
        <v>0</v>
      </c>
      <c r="R6" s="5" t="s">
        <v>22</v>
      </c>
      <c r="S6" s="6"/>
      <c r="T6" s="7"/>
      <c r="U6" s="15">
        <f>U4-U5</f>
        <v>0</v>
      </c>
      <c r="W6" s="5" t="s">
        <v>22</v>
      </c>
      <c r="X6" s="6"/>
      <c r="Y6" s="7"/>
      <c r="Z6" s="15">
        <f>Z4-Z5</f>
        <v>0</v>
      </c>
      <c r="AB6" s="5" t="s">
        <v>22</v>
      </c>
      <c r="AC6" s="6"/>
      <c r="AD6" s="7"/>
      <c r="AE6" s="15">
        <f>AE4-AE5</f>
        <v>0</v>
      </c>
    </row>
    <row r="8" spans="1:31">
      <c r="A8" s="1" t="s">
        <v>5</v>
      </c>
      <c r="H8" s="1"/>
      <c r="M8" s="1"/>
      <c r="R8" s="1"/>
      <c r="W8" s="1"/>
      <c r="AB8" s="1"/>
    </row>
    <row r="9" spans="1:31">
      <c r="A9" t="s">
        <v>6</v>
      </c>
      <c r="H9" s="1" t="s">
        <v>9</v>
      </c>
      <c r="I9" s="10">
        <f>K3</f>
        <v>0</v>
      </c>
      <c r="J9" s="16" t="e">
        <f>I9/I10</f>
        <v>#DIV/0!</v>
      </c>
      <c r="K9" s="12"/>
      <c r="M9" s="1" t="s">
        <v>9</v>
      </c>
      <c r="N9" s="10">
        <f>P3</f>
        <v>0</v>
      </c>
      <c r="O9" s="16" t="e">
        <f>N9/N10</f>
        <v>#DIV/0!</v>
      </c>
      <c r="P9" s="12"/>
      <c r="R9" s="1" t="s">
        <v>9</v>
      </c>
      <c r="S9" s="10">
        <f>U3</f>
        <v>0</v>
      </c>
      <c r="T9" s="16" t="e">
        <f>S9/S10</f>
        <v>#DIV/0!</v>
      </c>
      <c r="U9" s="12"/>
      <c r="W9" s="1" t="s">
        <v>9</v>
      </c>
      <c r="X9" s="10">
        <f>Z3</f>
        <v>0</v>
      </c>
      <c r="Y9" s="16" t="e">
        <f>X9/X10</f>
        <v>#DIV/0!</v>
      </c>
      <c r="Z9" s="12"/>
      <c r="AB9" s="1" t="s">
        <v>9</v>
      </c>
      <c r="AC9" s="10">
        <f>AE3</f>
        <v>0</v>
      </c>
      <c r="AD9" s="16" t="e">
        <f>AC9/AC10</f>
        <v>#DIV/0!</v>
      </c>
      <c r="AE9" s="12"/>
    </row>
    <row r="10" spans="1:31">
      <c r="I10" s="11">
        <f>K6</f>
        <v>0</v>
      </c>
      <c r="N10" s="11">
        <f>P6</f>
        <v>0</v>
      </c>
      <c r="S10" s="11">
        <f>U6</f>
        <v>0</v>
      </c>
      <c r="X10" s="11">
        <f>Z6</f>
        <v>0</v>
      </c>
      <c r="AC10" s="11">
        <f>AE6</f>
        <v>0</v>
      </c>
    </row>
    <row r="11" spans="1:31">
      <c r="A11" s="1" t="s">
        <v>7</v>
      </c>
    </row>
    <row r="12" spans="1:31">
      <c r="A12" s="1" t="s">
        <v>8</v>
      </c>
      <c r="H12" s="4" t="s">
        <v>21</v>
      </c>
      <c r="I12" t="e">
        <f>K6/K4</f>
        <v>#DIV/0!</v>
      </c>
      <c r="M12" s="4" t="s">
        <v>21</v>
      </c>
      <c r="N12" t="e">
        <f>P6/P4</f>
        <v>#DIV/0!</v>
      </c>
      <c r="R12" s="4" t="s">
        <v>21</v>
      </c>
      <c r="S12" t="e">
        <f>U6/U4</f>
        <v>#DIV/0!</v>
      </c>
      <c r="W12" s="4" t="s">
        <v>21</v>
      </c>
      <c r="X12" t="e">
        <f>Z6/Z4</f>
        <v>#DIV/0!</v>
      </c>
      <c r="AB12" s="4" t="s">
        <v>21</v>
      </c>
      <c r="AC12" t="e">
        <f>AE6/AE4</f>
        <v>#DIV/0!</v>
      </c>
    </row>
    <row r="13" spans="1:31">
      <c r="A13" s="1" t="s">
        <v>9</v>
      </c>
      <c r="B13" s="2" t="s">
        <v>11</v>
      </c>
      <c r="C13" s="2"/>
      <c r="D13" s="2"/>
    </row>
    <row r="14" spans="1:31">
      <c r="B14" t="s">
        <v>34</v>
      </c>
      <c r="H14" s="4" t="s">
        <v>12</v>
      </c>
      <c r="I14" s="10">
        <f>K3</f>
        <v>0</v>
      </c>
      <c r="J14" s="17" t="e">
        <f>I14/I15</f>
        <v>#DIV/0!</v>
      </c>
      <c r="M14" s="4" t="s">
        <v>12</v>
      </c>
      <c r="N14" s="10">
        <f>P3</f>
        <v>0</v>
      </c>
      <c r="O14" s="17" t="e">
        <f>N14/N15</f>
        <v>#DIV/0!</v>
      </c>
      <c r="R14" s="4" t="s">
        <v>12</v>
      </c>
      <c r="S14" s="10">
        <f>U3</f>
        <v>0</v>
      </c>
      <c r="T14" s="17" t="e">
        <f>S14/S15</f>
        <v>#DIV/0!</v>
      </c>
      <c r="W14" s="4" t="s">
        <v>12</v>
      </c>
      <c r="X14" s="10">
        <f>Z3</f>
        <v>0</v>
      </c>
      <c r="Y14" s="17" t="e">
        <f>X14/X15</f>
        <v>#DIV/0!</v>
      </c>
      <c r="AB14" s="4" t="s">
        <v>12</v>
      </c>
      <c r="AC14" s="10">
        <f>AE3</f>
        <v>0</v>
      </c>
      <c r="AD14" s="17" t="e">
        <f>AC14/AC15</f>
        <v>#DIV/0!</v>
      </c>
    </row>
    <row r="15" spans="1:31">
      <c r="I15" t="e">
        <f>I12</f>
        <v>#DIV/0!</v>
      </c>
      <c r="N15" t="e">
        <f>N12</f>
        <v>#DIV/0!</v>
      </c>
      <c r="S15" t="e">
        <f>S12</f>
        <v>#DIV/0!</v>
      </c>
      <c r="X15" t="e">
        <f>X12</f>
        <v>#DIV/0!</v>
      </c>
      <c r="AC15" t="e">
        <f>AC12</f>
        <v>#DIV/0!</v>
      </c>
    </row>
    <row r="16" spans="1:31">
      <c r="A16" s="1" t="s">
        <v>13</v>
      </c>
    </row>
    <row r="17" spans="1:31">
      <c r="A17" s="4" t="s">
        <v>12</v>
      </c>
      <c r="B17" s="2" t="s">
        <v>11</v>
      </c>
      <c r="C17" s="2"/>
      <c r="D17" s="2"/>
      <c r="H17" s="1" t="s">
        <v>27</v>
      </c>
      <c r="M17" s="1" t="s">
        <v>27</v>
      </c>
      <c r="R17" s="1" t="s">
        <v>27</v>
      </c>
      <c r="W17" s="1" t="s">
        <v>27</v>
      </c>
      <c r="AB17" s="1" t="s">
        <v>27</v>
      </c>
    </row>
    <row r="18" spans="1:31">
      <c r="B18" t="s">
        <v>35</v>
      </c>
      <c r="H18" s="5" t="s">
        <v>29</v>
      </c>
      <c r="I18" s="6"/>
      <c r="J18" s="14"/>
      <c r="K18" s="13" t="e">
        <f>J9*K4</f>
        <v>#DIV/0!</v>
      </c>
      <c r="M18" s="5" t="s">
        <v>29</v>
      </c>
      <c r="N18" s="6"/>
      <c r="O18" s="14"/>
      <c r="P18" s="13" t="e">
        <f>O9*P4</f>
        <v>#DIV/0!</v>
      </c>
      <c r="R18" s="5" t="s">
        <v>29</v>
      </c>
      <c r="S18" s="6"/>
      <c r="T18" s="14"/>
      <c r="U18" s="13" t="e">
        <f>T9*U4</f>
        <v>#DIV/0!</v>
      </c>
      <c r="W18" s="5" t="s">
        <v>29</v>
      </c>
      <c r="X18" s="6"/>
      <c r="Y18" s="14"/>
      <c r="Z18" s="13" t="e">
        <f>Y9*Z4</f>
        <v>#DIV/0!</v>
      </c>
      <c r="AB18" s="5" t="s">
        <v>29</v>
      </c>
      <c r="AC18" s="6"/>
      <c r="AD18" s="14"/>
      <c r="AE18" s="13" t="e">
        <f>AD9*AE4</f>
        <v>#DIV/0!</v>
      </c>
    </row>
    <row r="19" spans="1:31">
      <c r="H19" s="5" t="s">
        <v>30</v>
      </c>
      <c r="I19" s="6"/>
      <c r="J19" s="14"/>
      <c r="K19" s="13" t="e">
        <f>J9*K5</f>
        <v>#DIV/0!</v>
      </c>
      <c r="M19" s="5" t="s">
        <v>30</v>
      </c>
      <c r="N19" s="6"/>
      <c r="O19" s="14"/>
      <c r="P19" s="13" t="e">
        <f>O9*P5</f>
        <v>#DIV/0!</v>
      </c>
      <c r="R19" s="5" t="s">
        <v>30</v>
      </c>
      <c r="S19" s="6"/>
      <c r="T19" s="14"/>
      <c r="U19" s="13" t="e">
        <f>T9*U5</f>
        <v>#DIV/0!</v>
      </c>
      <c r="W19" s="5" t="s">
        <v>30</v>
      </c>
      <c r="X19" s="6"/>
      <c r="Y19" s="14"/>
      <c r="Z19" s="13" t="e">
        <f>Y9*Z5</f>
        <v>#DIV/0!</v>
      </c>
      <c r="AB19" s="5" t="s">
        <v>30</v>
      </c>
      <c r="AC19" s="6"/>
      <c r="AD19" s="14"/>
      <c r="AE19" s="13" t="e">
        <f>AD9*AE5</f>
        <v>#DIV/0!</v>
      </c>
    </row>
    <row r="20" spans="1:31">
      <c r="A20" s="1" t="s">
        <v>14</v>
      </c>
      <c r="H20" s="5" t="s">
        <v>31</v>
      </c>
      <c r="I20" s="6"/>
      <c r="J20" s="7"/>
      <c r="K20" s="13" t="e">
        <f>K18-K19</f>
        <v>#DIV/0!</v>
      </c>
      <c r="M20" s="5" t="s">
        <v>31</v>
      </c>
      <c r="N20" s="6"/>
      <c r="O20" s="7"/>
      <c r="P20" s="13" t="e">
        <f>P18-P19</f>
        <v>#DIV/0!</v>
      </c>
      <c r="R20" s="5" t="s">
        <v>31</v>
      </c>
      <c r="S20" s="6"/>
      <c r="T20" s="7"/>
      <c r="U20" s="13" t="e">
        <f>U18-U19</f>
        <v>#DIV/0!</v>
      </c>
      <c r="W20" s="5" t="s">
        <v>31</v>
      </c>
      <c r="X20" s="6"/>
      <c r="Y20" s="7"/>
      <c r="Z20" s="13" t="e">
        <f>Z18-Z19</f>
        <v>#DIV/0!</v>
      </c>
      <c r="AB20" s="5" t="s">
        <v>31</v>
      </c>
      <c r="AC20" s="6"/>
      <c r="AD20" s="7"/>
      <c r="AE20" s="13" t="e">
        <f>AE18-AE19</f>
        <v>#DIV/0!</v>
      </c>
    </row>
    <row r="21" spans="1:31">
      <c r="A21" s="4" t="s">
        <v>18</v>
      </c>
      <c r="B21" t="s">
        <v>15</v>
      </c>
      <c r="H21" s="5" t="s">
        <v>10</v>
      </c>
      <c r="I21" s="6"/>
      <c r="J21" s="7"/>
      <c r="K21" s="8">
        <f>K3</f>
        <v>0</v>
      </c>
      <c r="M21" s="5" t="s">
        <v>10</v>
      </c>
      <c r="N21" s="6"/>
      <c r="O21" s="7"/>
      <c r="P21" s="8">
        <f>P3</f>
        <v>0</v>
      </c>
      <c r="R21" s="5" t="s">
        <v>10</v>
      </c>
      <c r="S21" s="6"/>
      <c r="T21" s="7"/>
      <c r="U21" s="8">
        <f>U3</f>
        <v>0</v>
      </c>
      <c r="W21" s="5" t="s">
        <v>10</v>
      </c>
      <c r="X21" s="6"/>
      <c r="Y21" s="7"/>
      <c r="Z21" s="8">
        <f>Z3</f>
        <v>0</v>
      </c>
      <c r="AB21" s="5" t="s">
        <v>10</v>
      </c>
      <c r="AC21" s="6"/>
      <c r="AD21" s="7"/>
      <c r="AE21" s="8">
        <f>AE3</f>
        <v>0</v>
      </c>
    </row>
    <row r="22" spans="1:31">
      <c r="H22" s="5" t="s">
        <v>28</v>
      </c>
      <c r="I22" s="6"/>
      <c r="J22" s="7"/>
      <c r="K22" s="13" t="e">
        <f>K20-K21</f>
        <v>#DIV/0!</v>
      </c>
      <c r="M22" s="5" t="s">
        <v>28</v>
      </c>
      <c r="N22" s="6"/>
      <c r="O22" s="7"/>
      <c r="P22" s="13" t="e">
        <f>P20-P21</f>
        <v>#DIV/0!</v>
      </c>
      <c r="R22" s="5" t="s">
        <v>28</v>
      </c>
      <c r="S22" s="6"/>
      <c r="T22" s="7"/>
      <c r="U22" s="13" t="e">
        <f>U20-U21</f>
        <v>#DIV/0!</v>
      </c>
      <c r="W22" s="5" t="s">
        <v>28</v>
      </c>
      <c r="X22" s="6"/>
      <c r="Y22" s="7"/>
      <c r="Z22" s="13" t="e">
        <f>Z20-Z21</f>
        <v>#DIV/0!</v>
      </c>
      <c r="AB22" s="5" t="s">
        <v>28</v>
      </c>
      <c r="AC22" s="6"/>
      <c r="AD22" s="7"/>
      <c r="AE22" s="13" t="e">
        <f>AE20-AE21</f>
        <v>#DIV/0!</v>
      </c>
    </row>
    <row r="23" spans="1:31">
      <c r="A23" s="1" t="s">
        <v>16</v>
      </c>
    </row>
    <row r="24" spans="1:31">
      <c r="A24" s="4" t="s">
        <v>17</v>
      </c>
      <c r="B24" t="s">
        <v>19</v>
      </c>
    </row>
    <row r="25" spans="1:31">
      <c r="H25" s="18" t="s">
        <v>32</v>
      </c>
      <c r="I25" s="18"/>
      <c r="J25" s="18"/>
      <c r="K25" s="18"/>
      <c r="W25" s="19"/>
      <c r="X25" s="19"/>
      <c r="Y25" s="19"/>
      <c r="Z25" s="19"/>
      <c r="AB25" s="19"/>
      <c r="AC25" s="19"/>
      <c r="AD25" s="19"/>
      <c r="AE25" s="19"/>
    </row>
    <row r="26" spans="1:31">
      <c r="A26" s="1" t="s">
        <v>20</v>
      </c>
      <c r="H26" s="18" t="s">
        <v>33</v>
      </c>
      <c r="I26" s="18"/>
      <c r="J26" s="18"/>
      <c r="K26" s="18"/>
      <c r="W26" s="19"/>
      <c r="X26" s="19"/>
      <c r="Y26" s="19"/>
      <c r="Z26" s="19"/>
      <c r="AB26" s="19"/>
      <c r="AC26" s="19"/>
      <c r="AD26" s="19"/>
      <c r="AE26" s="19"/>
    </row>
    <row r="27" spans="1:31">
      <c r="A27" s="4" t="s">
        <v>21</v>
      </c>
      <c r="B27" s="2" t="s">
        <v>23</v>
      </c>
      <c r="C27" s="2"/>
      <c r="D27" s="2"/>
      <c r="H27" s="18" t="s">
        <v>36</v>
      </c>
      <c r="I27" s="18"/>
      <c r="J27" s="18"/>
      <c r="K27" s="18"/>
      <c r="W27" s="19"/>
      <c r="X27" s="19"/>
      <c r="Y27" s="19"/>
      <c r="Z27" s="19"/>
      <c r="AB27" s="19"/>
      <c r="AC27" s="19"/>
      <c r="AD27" s="19"/>
      <c r="AE27" s="19"/>
    </row>
    <row r="28" spans="1:31">
      <c r="B28" t="s">
        <v>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6"/>
  <sheetViews>
    <sheetView topLeftCell="A169" workbookViewId="0"/>
  </sheetViews>
  <sheetFormatPr baseColWidth="10" defaultRowHeight="14" x14ac:dyDescent="0"/>
  <cols>
    <col min="4" max="5" width="11.5" customWidth="1"/>
  </cols>
  <sheetData>
    <row r="1" spans="1:6">
      <c r="A1" s="1" t="s">
        <v>42</v>
      </c>
    </row>
    <row r="2" spans="1:6">
      <c r="A2" s="33" t="s">
        <v>68</v>
      </c>
    </row>
    <row r="3" spans="1:6">
      <c r="A3" t="s">
        <v>43</v>
      </c>
    </row>
    <row r="4" spans="1:6">
      <c r="A4" t="s">
        <v>44</v>
      </c>
    </row>
    <row r="6" spans="1:6">
      <c r="A6" s="20"/>
      <c r="B6" s="21"/>
      <c r="C6" s="22"/>
      <c r="D6" s="25" t="s">
        <v>50</v>
      </c>
      <c r="E6" s="25" t="s">
        <v>48</v>
      </c>
      <c r="F6" s="25" t="s">
        <v>46</v>
      </c>
    </row>
    <row r="7" spans="1:6">
      <c r="A7" s="23" t="s">
        <v>45</v>
      </c>
      <c r="B7" s="2"/>
      <c r="C7" s="24"/>
      <c r="D7" s="26" t="s">
        <v>51</v>
      </c>
      <c r="E7" s="26" t="s">
        <v>49</v>
      </c>
      <c r="F7" s="26" t="s">
        <v>47</v>
      </c>
    </row>
    <row r="8" spans="1:6">
      <c r="A8" s="5" t="s">
        <v>52</v>
      </c>
      <c r="B8" s="6"/>
      <c r="C8" s="7"/>
      <c r="D8" s="28">
        <v>287000</v>
      </c>
      <c r="E8" s="28">
        <v>241000</v>
      </c>
      <c r="F8" s="29">
        <v>12</v>
      </c>
    </row>
    <row r="9" spans="1:6">
      <c r="A9" s="5" t="s">
        <v>53</v>
      </c>
      <c r="B9" s="6"/>
      <c r="C9" s="7"/>
      <c r="D9" s="28">
        <v>156400</v>
      </c>
      <c r="E9" s="28">
        <v>123600</v>
      </c>
      <c r="F9" s="29">
        <v>25</v>
      </c>
    </row>
    <row r="11" spans="1:6">
      <c r="A11" s="18" t="s">
        <v>54</v>
      </c>
      <c r="B11" s="3"/>
      <c r="C11" s="3"/>
    </row>
    <row r="13" spans="1:6">
      <c r="A13" s="20"/>
      <c r="B13" s="21"/>
      <c r="C13" s="22"/>
      <c r="D13" s="30" t="s">
        <v>55</v>
      </c>
      <c r="E13" s="30" t="s">
        <v>57</v>
      </c>
      <c r="F13" s="30" t="s">
        <v>59</v>
      </c>
    </row>
    <row r="14" spans="1:6">
      <c r="A14" s="23" t="s">
        <v>61</v>
      </c>
      <c r="B14" s="2"/>
      <c r="C14" s="24"/>
      <c r="D14" s="31" t="s">
        <v>56</v>
      </c>
      <c r="E14" s="32" t="s">
        <v>58</v>
      </c>
      <c r="F14" s="31" t="s">
        <v>60</v>
      </c>
    </row>
    <row r="15" spans="1:6">
      <c r="A15" s="5" t="s">
        <v>62</v>
      </c>
      <c r="B15" s="6"/>
      <c r="C15" s="7"/>
      <c r="D15" s="27"/>
      <c r="E15" s="27"/>
      <c r="F15" s="27"/>
    </row>
    <row r="16" spans="1:6">
      <c r="A16" s="5" t="s">
        <v>63</v>
      </c>
      <c r="B16" s="6"/>
      <c r="C16" s="7"/>
      <c r="D16" s="39"/>
      <c r="E16" s="29">
        <f>F8</f>
        <v>12</v>
      </c>
      <c r="F16" s="29">
        <f>D16*E16</f>
        <v>0</v>
      </c>
    </row>
    <row r="17" spans="1:6">
      <c r="A17" s="5" t="s">
        <v>64</v>
      </c>
      <c r="B17" s="6"/>
      <c r="C17" s="7"/>
      <c r="D17" s="39"/>
      <c r="E17" s="29">
        <f>F8</f>
        <v>12</v>
      </c>
      <c r="F17" s="29">
        <f>D17*E17</f>
        <v>0</v>
      </c>
    </row>
    <row r="18" spans="1:6">
      <c r="A18" s="5" t="s">
        <v>65</v>
      </c>
      <c r="B18" s="6"/>
      <c r="C18" s="7"/>
      <c r="D18" s="28">
        <f>D16+D17</f>
        <v>0</v>
      </c>
      <c r="E18" s="27"/>
      <c r="F18" s="29">
        <f>F16+F17</f>
        <v>0</v>
      </c>
    </row>
    <row r="19" spans="1:6">
      <c r="A19" s="5"/>
      <c r="B19" s="6"/>
      <c r="C19" s="7"/>
      <c r="D19" s="27"/>
      <c r="E19" s="27"/>
      <c r="F19" s="27"/>
    </row>
    <row r="20" spans="1:6">
      <c r="A20" s="5" t="s">
        <v>66</v>
      </c>
      <c r="B20" s="6"/>
      <c r="C20" s="7"/>
      <c r="D20" s="27"/>
      <c r="E20" s="27"/>
      <c r="F20" s="27"/>
    </row>
    <row r="21" spans="1:6">
      <c r="A21" s="5" t="s">
        <v>63</v>
      </c>
      <c r="B21" s="6"/>
      <c r="C21" s="7"/>
      <c r="D21" s="28">
        <f>D9</f>
        <v>156400</v>
      </c>
      <c r="E21" s="40"/>
      <c r="F21" s="29">
        <f>D21*E21</f>
        <v>0</v>
      </c>
    </row>
    <row r="22" spans="1:6">
      <c r="A22" s="5" t="s">
        <v>64</v>
      </c>
      <c r="B22" s="6"/>
      <c r="C22" s="7"/>
      <c r="D22" s="28">
        <f>E9</f>
        <v>123600</v>
      </c>
      <c r="E22" s="40"/>
      <c r="F22" s="29">
        <f>D22*E22</f>
        <v>0</v>
      </c>
    </row>
    <row r="23" spans="1:6">
      <c r="A23" s="5" t="s">
        <v>65</v>
      </c>
      <c r="B23" s="6"/>
      <c r="C23" s="7"/>
      <c r="D23" s="28">
        <f>D21+D22</f>
        <v>280000</v>
      </c>
      <c r="E23" s="27"/>
      <c r="F23" s="29">
        <f>F21+F22</f>
        <v>0</v>
      </c>
    </row>
    <row r="24" spans="1:6">
      <c r="A24" s="5"/>
      <c r="B24" s="6"/>
      <c r="C24" s="7"/>
      <c r="D24" s="27"/>
      <c r="E24" s="27"/>
      <c r="F24" s="27"/>
    </row>
    <row r="25" spans="1:6">
      <c r="A25" s="5" t="s">
        <v>67</v>
      </c>
      <c r="B25" s="6"/>
      <c r="C25" s="7"/>
      <c r="D25" s="27"/>
      <c r="E25" s="27"/>
      <c r="F25" s="29">
        <f>F18+F23</f>
        <v>0</v>
      </c>
    </row>
    <row r="26" spans="1:6">
      <c r="A26" s="5"/>
      <c r="B26" s="6"/>
      <c r="C26" s="7"/>
      <c r="D26" s="27"/>
      <c r="E26" s="27"/>
      <c r="F26" s="27"/>
    </row>
    <row r="28" spans="1:6">
      <c r="A28" s="33" t="s">
        <v>86</v>
      </c>
    </row>
    <row r="30" spans="1:6">
      <c r="A30" t="s">
        <v>69</v>
      </c>
    </row>
    <row r="31" spans="1:6">
      <c r="A31" t="s">
        <v>70</v>
      </c>
    </row>
    <row r="32" spans="1:6">
      <c r="A32" t="s">
        <v>71</v>
      </c>
    </row>
    <row r="33" spans="1:5">
      <c r="A33" t="s">
        <v>72</v>
      </c>
    </row>
    <row r="34" spans="1:5">
      <c r="A34" t="s">
        <v>73</v>
      </c>
    </row>
    <row r="36" spans="1:5">
      <c r="A36" t="s">
        <v>74</v>
      </c>
    </row>
    <row r="38" spans="1:5">
      <c r="A38" s="20"/>
      <c r="B38" s="21"/>
      <c r="C38" s="22"/>
      <c r="D38" s="25" t="s">
        <v>75</v>
      </c>
      <c r="E38" s="25" t="s">
        <v>75</v>
      </c>
    </row>
    <row r="39" spans="1:5">
      <c r="A39" s="23" t="s">
        <v>45</v>
      </c>
      <c r="B39" s="2"/>
      <c r="C39" s="24"/>
      <c r="D39" s="26" t="s">
        <v>76</v>
      </c>
      <c r="E39" s="26" t="s">
        <v>77</v>
      </c>
    </row>
    <row r="40" spans="1:5">
      <c r="A40" s="5" t="s">
        <v>52</v>
      </c>
      <c r="B40" s="6"/>
      <c r="C40" s="7"/>
      <c r="D40" s="28">
        <v>88000</v>
      </c>
      <c r="E40" s="28">
        <v>80000</v>
      </c>
    </row>
    <row r="41" spans="1:5">
      <c r="A41" s="5" t="s">
        <v>53</v>
      </c>
      <c r="B41" s="6"/>
      <c r="C41" s="7"/>
      <c r="D41" s="28">
        <v>48000</v>
      </c>
      <c r="E41" s="28">
        <v>60000</v>
      </c>
    </row>
    <row r="43" spans="1:5">
      <c r="A43" s="18" t="s">
        <v>78</v>
      </c>
      <c r="B43" s="3"/>
      <c r="C43" s="3"/>
    </row>
    <row r="45" spans="1:5">
      <c r="A45" s="20"/>
      <c r="B45" s="21"/>
      <c r="C45" s="22"/>
      <c r="D45" s="5" t="s">
        <v>81</v>
      </c>
      <c r="E45" s="7"/>
    </row>
    <row r="46" spans="1:5">
      <c r="A46" s="23" t="s">
        <v>80</v>
      </c>
      <c r="B46" s="2"/>
      <c r="C46" s="24"/>
      <c r="D46" s="27" t="s">
        <v>52</v>
      </c>
      <c r="E46" s="27" t="s">
        <v>79</v>
      </c>
    </row>
    <row r="47" spans="1:5">
      <c r="A47" s="5" t="s">
        <v>70</v>
      </c>
      <c r="B47" s="6"/>
      <c r="C47" s="7"/>
      <c r="D47" s="28">
        <f>D18</f>
        <v>0</v>
      </c>
      <c r="E47" s="28">
        <f>D23</f>
        <v>280000</v>
      </c>
    </row>
    <row r="48" spans="1:5">
      <c r="A48" s="5" t="s">
        <v>82</v>
      </c>
      <c r="B48" s="6"/>
      <c r="C48" s="7"/>
      <c r="D48" s="39"/>
      <c r="E48" s="39"/>
    </row>
    <row r="49" spans="1:5">
      <c r="A49" s="5" t="s">
        <v>83</v>
      </c>
      <c r="B49" s="6"/>
      <c r="C49" s="7"/>
      <c r="D49" s="28">
        <f>D47+D48</f>
        <v>0</v>
      </c>
      <c r="E49" s="28">
        <f>E47+E48</f>
        <v>280000</v>
      </c>
    </row>
    <row r="50" spans="1:5">
      <c r="A50" s="5" t="s">
        <v>84</v>
      </c>
      <c r="B50" s="6"/>
      <c r="C50" s="7"/>
      <c r="D50" s="28">
        <f>D40</f>
        <v>88000</v>
      </c>
      <c r="E50" s="28">
        <f>D41</f>
        <v>48000</v>
      </c>
    </row>
    <row r="51" spans="1:5">
      <c r="A51" s="5" t="s">
        <v>85</v>
      </c>
      <c r="B51" s="6"/>
      <c r="C51" s="7"/>
      <c r="D51" s="28">
        <f>D49-D50</f>
        <v>-88000</v>
      </c>
      <c r="E51" s="28">
        <f>E49-E50</f>
        <v>232000</v>
      </c>
    </row>
    <row r="53" spans="1:5">
      <c r="A53" t="s">
        <v>87</v>
      </c>
    </row>
    <row r="55" spans="1:5">
      <c r="A55" t="s">
        <v>88</v>
      </c>
    </row>
    <row r="57" spans="1:5">
      <c r="A57" t="s">
        <v>89</v>
      </c>
    </row>
    <row r="58" spans="1:5">
      <c r="A58" t="s">
        <v>90</v>
      </c>
    </row>
    <row r="60" spans="1:5">
      <c r="A60" s="1" t="s">
        <v>62</v>
      </c>
    </row>
    <row r="61" spans="1:5">
      <c r="A61" t="s">
        <v>91</v>
      </c>
      <c r="B61">
        <v>0.3</v>
      </c>
      <c r="C61" t="s">
        <v>92</v>
      </c>
    </row>
    <row r="62" spans="1:5">
      <c r="A62" t="s">
        <v>93</v>
      </c>
      <c r="B62">
        <v>0.1</v>
      </c>
      <c r="C62" t="s">
        <v>92</v>
      </c>
    </row>
    <row r="63" spans="1:5">
      <c r="A63" s="1" t="s">
        <v>94</v>
      </c>
    </row>
    <row r="64" spans="1:5">
      <c r="A64" t="s">
        <v>91</v>
      </c>
      <c r="B64">
        <v>1.25</v>
      </c>
      <c r="C64" t="s">
        <v>92</v>
      </c>
    </row>
    <row r="65" spans="1:5">
      <c r="A65" t="s">
        <v>93</v>
      </c>
      <c r="B65">
        <v>0.5</v>
      </c>
      <c r="C65" t="s">
        <v>92</v>
      </c>
    </row>
    <row r="67" spans="1:5">
      <c r="A67" t="s">
        <v>95</v>
      </c>
    </row>
    <row r="69" spans="1:5">
      <c r="A69" s="20"/>
      <c r="B69" s="21"/>
      <c r="C69" s="22"/>
      <c r="D69" s="25" t="s">
        <v>75</v>
      </c>
      <c r="E69" s="25" t="s">
        <v>75</v>
      </c>
    </row>
    <row r="70" spans="1:5">
      <c r="A70" s="23" t="s">
        <v>100</v>
      </c>
      <c r="B70" s="2"/>
      <c r="C70" s="24"/>
      <c r="D70" s="26" t="s">
        <v>76</v>
      </c>
      <c r="E70" s="26" t="s">
        <v>77</v>
      </c>
    </row>
    <row r="71" spans="1:5">
      <c r="A71" s="5" t="s">
        <v>96</v>
      </c>
      <c r="B71" s="6" t="s">
        <v>98</v>
      </c>
      <c r="C71" s="7"/>
      <c r="D71" s="28">
        <v>18000</v>
      </c>
      <c r="E71" s="28">
        <v>20000</v>
      </c>
    </row>
    <row r="72" spans="1:5">
      <c r="A72" s="5" t="s">
        <v>97</v>
      </c>
      <c r="B72" s="6" t="s">
        <v>98</v>
      </c>
      <c r="C72" s="7"/>
      <c r="D72" s="28">
        <v>15000</v>
      </c>
      <c r="E72" s="28">
        <v>12000</v>
      </c>
    </row>
    <row r="74" spans="1:5">
      <c r="A74" t="s">
        <v>99</v>
      </c>
    </row>
    <row r="76" spans="1:5">
      <c r="A76" s="20"/>
      <c r="B76" s="21"/>
      <c r="C76" s="22"/>
      <c r="D76" s="25" t="s">
        <v>101</v>
      </c>
    </row>
    <row r="77" spans="1:5">
      <c r="A77" s="23" t="s">
        <v>100</v>
      </c>
      <c r="B77" s="2"/>
      <c r="C77" s="24"/>
      <c r="D77" s="26" t="s">
        <v>102</v>
      </c>
    </row>
    <row r="78" spans="1:5">
      <c r="A78" s="5" t="s">
        <v>96</v>
      </c>
      <c r="B78" s="6"/>
      <c r="C78" s="7"/>
      <c r="D78" s="8">
        <v>4.5</v>
      </c>
    </row>
    <row r="79" spans="1:5">
      <c r="A79" s="5" t="s">
        <v>103</v>
      </c>
      <c r="B79" s="6"/>
      <c r="C79" s="7"/>
      <c r="D79" s="8">
        <v>1.2</v>
      </c>
    </row>
    <row r="81" spans="1:6">
      <c r="A81" s="18" t="s">
        <v>104</v>
      </c>
      <c r="B81" s="3"/>
      <c r="C81" s="3"/>
      <c r="D81" s="3"/>
    </row>
    <row r="84" spans="1:6">
      <c r="A84" s="20"/>
      <c r="B84" s="21"/>
      <c r="C84" s="22"/>
      <c r="D84" s="5" t="s">
        <v>105</v>
      </c>
      <c r="E84" s="7"/>
      <c r="F84" s="25"/>
    </row>
    <row r="85" spans="1:6">
      <c r="A85" s="23"/>
      <c r="B85" s="2"/>
      <c r="C85" s="24"/>
      <c r="D85" s="27" t="s">
        <v>96</v>
      </c>
      <c r="E85" s="27" t="s">
        <v>103</v>
      </c>
      <c r="F85" s="26" t="s">
        <v>65</v>
      </c>
    </row>
    <row r="86" spans="1:6">
      <c r="A86" s="5" t="s">
        <v>106</v>
      </c>
      <c r="B86" s="6"/>
      <c r="C86" s="7"/>
      <c r="D86" s="27"/>
      <c r="E86" s="27"/>
      <c r="F86" s="27"/>
    </row>
    <row r="87" spans="1:6">
      <c r="A87" s="5" t="s">
        <v>107</v>
      </c>
      <c r="B87" s="6"/>
      <c r="C87" s="7"/>
      <c r="D87" s="28">
        <f>D51*B61</f>
        <v>-26400</v>
      </c>
      <c r="E87" s="28">
        <f>D51*B62</f>
        <v>-8800</v>
      </c>
      <c r="F87" s="28"/>
    </row>
    <row r="88" spans="1:6">
      <c r="A88" s="5" t="s">
        <v>79</v>
      </c>
      <c r="B88" s="6"/>
      <c r="C88" s="7"/>
      <c r="D88" s="28">
        <f>E51*B64</f>
        <v>290000</v>
      </c>
      <c r="E88" s="28">
        <f>E51*B65</f>
        <v>116000</v>
      </c>
      <c r="F88" s="28"/>
    </row>
    <row r="89" spans="1:6">
      <c r="A89" s="5" t="s">
        <v>82</v>
      </c>
      <c r="B89" s="6"/>
      <c r="C89" s="7"/>
      <c r="D89" s="28">
        <f>E71</f>
        <v>20000</v>
      </c>
      <c r="E89" s="28">
        <f>E72</f>
        <v>12000</v>
      </c>
      <c r="F89" s="28"/>
    </row>
    <row r="90" spans="1:6">
      <c r="A90" s="5" t="s">
        <v>83</v>
      </c>
      <c r="B90" s="6"/>
      <c r="C90" s="7"/>
      <c r="D90" s="28">
        <f>D87+D88+D89</f>
        <v>283600</v>
      </c>
      <c r="E90" s="28">
        <f>E87+E88+E89</f>
        <v>119200</v>
      </c>
      <c r="F90" s="28"/>
    </row>
    <row r="91" spans="1:6">
      <c r="A91" s="5" t="s">
        <v>108</v>
      </c>
      <c r="B91" s="6"/>
      <c r="C91" s="7"/>
      <c r="D91" s="39"/>
      <c r="E91" s="28">
        <f>D72</f>
        <v>15000</v>
      </c>
      <c r="F91" s="28"/>
    </row>
    <row r="92" spans="1:6">
      <c r="A92" s="5" t="s">
        <v>65</v>
      </c>
      <c r="B92" s="6"/>
      <c r="C92" s="7"/>
      <c r="D92" s="28">
        <f>D90-D91</f>
        <v>283600</v>
      </c>
      <c r="E92" s="28">
        <f>E90-E91</f>
        <v>104200</v>
      </c>
      <c r="F92" s="28"/>
    </row>
    <row r="93" spans="1:6">
      <c r="A93" s="5" t="s">
        <v>109</v>
      </c>
      <c r="B93" s="6"/>
      <c r="C93" s="7"/>
      <c r="D93" s="8">
        <f>D78</f>
        <v>4.5</v>
      </c>
      <c r="E93" s="9"/>
      <c r="F93" s="27"/>
    </row>
    <row r="94" spans="1:6">
      <c r="A94" s="5" t="s">
        <v>110</v>
      </c>
      <c r="B94" s="6"/>
      <c r="C94" s="7"/>
      <c r="D94" s="29">
        <f>D92*D93</f>
        <v>1276200</v>
      </c>
      <c r="E94" s="29">
        <f>E92*E93</f>
        <v>0</v>
      </c>
      <c r="F94" s="29">
        <f>D94+E94</f>
        <v>1276200</v>
      </c>
    </row>
    <row r="98" spans="1:4">
      <c r="A98" t="s">
        <v>111</v>
      </c>
    </row>
    <row r="100" spans="1:4">
      <c r="A100" t="s">
        <v>112</v>
      </c>
    </row>
    <row r="101" spans="1:4">
      <c r="A101" t="s">
        <v>62</v>
      </c>
    </row>
    <row r="102" spans="1:4">
      <c r="A102" t="s">
        <v>113</v>
      </c>
      <c r="C102">
        <v>0.1</v>
      </c>
      <c r="D102" t="s">
        <v>115</v>
      </c>
    </row>
    <row r="103" spans="1:4">
      <c r="A103" t="s">
        <v>114</v>
      </c>
      <c r="C103">
        <v>0.25</v>
      </c>
      <c r="D103" t="s">
        <v>115</v>
      </c>
    </row>
    <row r="104" spans="1:4">
      <c r="A104" t="s">
        <v>94</v>
      </c>
    </row>
    <row r="105" spans="1:4">
      <c r="A105" t="s">
        <v>113</v>
      </c>
      <c r="C105">
        <v>0.15</v>
      </c>
      <c r="D105" t="s">
        <v>115</v>
      </c>
    </row>
    <row r="106" spans="1:4">
      <c r="A106" t="s">
        <v>114</v>
      </c>
      <c r="C106">
        <v>0.4</v>
      </c>
      <c r="D106" t="s">
        <v>115</v>
      </c>
    </row>
    <row r="108" spans="1:4">
      <c r="A108" t="s">
        <v>123</v>
      </c>
    </row>
    <row r="109" spans="1:4">
      <c r="A109" t="s">
        <v>113</v>
      </c>
      <c r="C109" s="34">
        <v>12</v>
      </c>
      <c r="D109" t="s">
        <v>121</v>
      </c>
    </row>
    <row r="110" spans="1:4">
      <c r="A110" t="s">
        <v>114</v>
      </c>
      <c r="C110" s="34">
        <v>15</v>
      </c>
      <c r="D110" t="s">
        <v>121</v>
      </c>
    </row>
    <row r="113" spans="1:6">
      <c r="A113" s="18" t="s">
        <v>116</v>
      </c>
      <c r="B113" s="3"/>
      <c r="C113" s="3"/>
      <c r="D113" s="3"/>
    </row>
    <row r="115" spans="1:6">
      <c r="A115" s="5" t="s">
        <v>80</v>
      </c>
      <c r="B115" s="6"/>
      <c r="C115" s="6"/>
      <c r="D115" s="27" t="s">
        <v>117</v>
      </c>
      <c r="E115" s="27" t="s">
        <v>118</v>
      </c>
      <c r="F115" s="27" t="s">
        <v>65</v>
      </c>
    </row>
    <row r="116" spans="1:6">
      <c r="A116" s="5" t="s">
        <v>119</v>
      </c>
      <c r="B116" s="6"/>
      <c r="C116" s="7"/>
      <c r="D116" s="27"/>
      <c r="E116" s="27"/>
      <c r="F116" s="27"/>
    </row>
    <row r="117" spans="1:6">
      <c r="A117" s="5" t="s">
        <v>107</v>
      </c>
      <c r="B117" s="6"/>
      <c r="C117" s="7"/>
      <c r="D117" s="28">
        <f>D51*C102</f>
        <v>-8800</v>
      </c>
      <c r="E117" s="28">
        <f>D51*C103</f>
        <v>-22000</v>
      </c>
      <c r="F117" s="27"/>
    </row>
    <row r="118" spans="1:6">
      <c r="A118" s="5" t="s">
        <v>79</v>
      </c>
      <c r="B118" s="6"/>
      <c r="C118" s="7"/>
      <c r="D118" s="28">
        <f>E51*C105</f>
        <v>34800</v>
      </c>
      <c r="E118" s="39"/>
      <c r="F118" s="27"/>
    </row>
    <row r="119" spans="1:6">
      <c r="A119" s="5" t="s">
        <v>120</v>
      </c>
      <c r="B119" s="6"/>
      <c r="C119" s="7"/>
      <c r="D119" s="28">
        <f>D117+D118</f>
        <v>26000</v>
      </c>
      <c r="E119" s="28">
        <f>E117+E118</f>
        <v>-22000</v>
      </c>
      <c r="F119" s="27"/>
    </row>
    <row r="120" spans="1:6">
      <c r="A120" s="5" t="s">
        <v>121</v>
      </c>
      <c r="B120" s="6"/>
      <c r="C120" s="7"/>
      <c r="D120" s="40"/>
      <c r="E120" s="29">
        <f>C110</f>
        <v>15</v>
      </c>
      <c r="F120" s="27"/>
    </row>
    <row r="121" spans="1:6">
      <c r="A121" s="5" t="s">
        <v>122</v>
      </c>
      <c r="B121" s="6"/>
      <c r="C121" s="7"/>
      <c r="D121" s="29">
        <f>D119*D120</f>
        <v>0</v>
      </c>
      <c r="E121" s="29">
        <f>E119*E120</f>
        <v>-330000</v>
      </c>
      <c r="F121" s="29">
        <f>D121+E121</f>
        <v>-330000</v>
      </c>
    </row>
    <row r="124" spans="1:6">
      <c r="A124" t="s">
        <v>124</v>
      </c>
    </row>
    <row r="126" spans="1:6">
      <c r="A126" t="s">
        <v>125</v>
      </c>
    </row>
    <row r="127" spans="1:6">
      <c r="A127" t="s">
        <v>126</v>
      </c>
    </row>
    <row r="129" spans="1:4">
      <c r="A129" s="18" t="s">
        <v>137</v>
      </c>
      <c r="B129" s="18"/>
      <c r="C129" s="18"/>
      <c r="D129" s="18"/>
    </row>
    <row r="131" spans="1:4">
      <c r="A131" s="5" t="s">
        <v>127</v>
      </c>
      <c r="B131" s="6"/>
      <c r="C131" s="7"/>
      <c r="D131" s="27" t="s">
        <v>128</v>
      </c>
    </row>
    <row r="132" spans="1:4">
      <c r="A132" s="5" t="s">
        <v>129</v>
      </c>
      <c r="B132" s="6"/>
      <c r="C132" s="7"/>
      <c r="D132" s="29">
        <v>732800</v>
      </c>
    </row>
    <row r="133" spans="1:4">
      <c r="A133" s="5" t="s">
        <v>130</v>
      </c>
      <c r="B133" s="6"/>
      <c r="C133" s="7"/>
      <c r="D133" s="29">
        <v>360000</v>
      </c>
    </row>
    <row r="134" spans="1:4">
      <c r="A134" s="5" t="s">
        <v>131</v>
      </c>
      <c r="B134" s="6"/>
      <c r="C134" s="7"/>
      <c r="D134" s="29">
        <v>306000</v>
      </c>
    </row>
    <row r="135" spans="1:4">
      <c r="A135" s="5" t="s">
        <v>132</v>
      </c>
      <c r="B135" s="6"/>
      <c r="C135" s="7"/>
      <c r="D135" s="29">
        <v>288000</v>
      </c>
    </row>
    <row r="136" spans="1:4">
      <c r="A136" s="5" t="s">
        <v>133</v>
      </c>
      <c r="B136" s="6"/>
      <c r="C136" s="7"/>
      <c r="D136" s="29">
        <v>182800</v>
      </c>
    </row>
    <row r="137" spans="1:4">
      <c r="A137" s="5" t="s">
        <v>134</v>
      </c>
      <c r="B137" s="6"/>
      <c r="C137" s="7"/>
      <c r="D137" s="29">
        <v>140280</v>
      </c>
    </row>
    <row r="138" spans="1:4">
      <c r="A138" s="5" t="s">
        <v>135</v>
      </c>
      <c r="B138" s="6"/>
      <c r="C138" s="7"/>
      <c r="D138" s="29">
        <v>79200</v>
      </c>
    </row>
    <row r="139" spans="1:4">
      <c r="A139" s="5" t="s">
        <v>136</v>
      </c>
      <c r="B139" s="6"/>
      <c r="C139" s="7"/>
      <c r="D139" s="40"/>
    </row>
    <row r="141" spans="1:4">
      <c r="A141" t="s">
        <v>138</v>
      </c>
    </row>
    <row r="143" spans="1:4">
      <c r="A143" t="s">
        <v>139</v>
      </c>
    </row>
    <row r="144" spans="1:4">
      <c r="A144" t="s">
        <v>140</v>
      </c>
    </row>
    <row r="145" spans="1:13">
      <c r="A145" t="s">
        <v>141</v>
      </c>
    </row>
    <row r="147" spans="1:13">
      <c r="A147" s="20"/>
      <c r="B147" s="21"/>
      <c r="C147" s="22"/>
      <c r="D147" s="5" t="s">
        <v>150</v>
      </c>
      <c r="E147" s="6"/>
      <c r="F147" s="6"/>
      <c r="G147" s="6"/>
      <c r="H147" s="7"/>
      <c r="I147" s="5" t="s">
        <v>151</v>
      </c>
      <c r="J147" s="6"/>
      <c r="K147" s="6"/>
      <c r="L147" s="6"/>
      <c r="M147" s="7"/>
    </row>
    <row r="148" spans="1:13">
      <c r="A148" s="23" t="s">
        <v>80</v>
      </c>
      <c r="B148" s="2"/>
      <c r="C148" s="24"/>
      <c r="D148" s="27" t="s">
        <v>128</v>
      </c>
      <c r="E148" s="5" t="s">
        <v>142</v>
      </c>
      <c r="F148" s="6"/>
      <c r="G148" s="6"/>
      <c r="H148" s="7"/>
      <c r="I148" s="27" t="s">
        <v>128</v>
      </c>
      <c r="J148" s="5" t="s">
        <v>142</v>
      </c>
      <c r="K148" s="6"/>
      <c r="L148" s="6"/>
      <c r="M148" s="7"/>
    </row>
    <row r="149" spans="1:13">
      <c r="A149" s="5" t="s">
        <v>143</v>
      </c>
      <c r="B149" s="2"/>
      <c r="C149" s="24"/>
      <c r="D149" s="5"/>
      <c r="E149" s="6"/>
      <c r="F149" s="6"/>
      <c r="G149" s="6"/>
      <c r="H149" s="6"/>
      <c r="I149" s="6"/>
      <c r="J149" s="6"/>
      <c r="K149" s="6"/>
      <c r="L149" s="6"/>
      <c r="M149" s="7"/>
    </row>
    <row r="150" spans="1:13">
      <c r="A150" s="5" t="s">
        <v>144</v>
      </c>
      <c r="B150" s="6"/>
      <c r="C150" s="7"/>
      <c r="D150" s="8">
        <f>E150*G150</f>
        <v>81000</v>
      </c>
      <c r="E150" s="28">
        <f>D71</f>
        <v>18000</v>
      </c>
      <c r="F150" s="27" t="s">
        <v>148</v>
      </c>
      <c r="G150" s="8">
        <f>D78</f>
        <v>4.5</v>
      </c>
      <c r="H150" s="27" t="s">
        <v>149</v>
      </c>
      <c r="I150" s="8">
        <f>J150*L150</f>
        <v>90000</v>
      </c>
      <c r="J150" s="28">
        <f>E71</f>
        <v>20000</v>
      </c>
      <c r="K150" s="27" t="s">
        <v>148</v>
      </c>
      <c r="L150" s="8">
        <f>D78</f>
        <v>4.5</v>
      </c>
      <c r="M150" s="27" t="s">
        <v>149</v>
      </c>
    </row>
    <row r="151" spans="1:13">
      <c r="A151" s="5" t="s">
        <v>145</v>
      </c>
      <c r="B151" s="6"/>
      <c r="C151" s="7"/>
      <c r="D151" s="8">
        <f>E151*G151</f>
        <v>18000</v>
      </c>
      <c r="E151" s="28">
        <f>D72</f>
        <v>15000</v>
      </c>
      <c r="F151" s="27" t="s">
        <v>148</v>
      </c>
      <c r="G151" s="8">
        <f>D79</f>
        <v>1.2</v>
      </c>
      <c r="H151" s="27" t="s">
        <v>149</v>
      </c>
      <c r="I151" s="8">
        <f>J151*L151</f>
        <v>14400</v>
      </c>
      <c r="J151" s="28">
        <f>E72</f>
        <v>12000</v>
      </c>
      <c r="K151" s="27" t="s">
        <v>148</v>
      </c>
      <c r="L151" s="8">
        <f>D79</f>
        <v>1.2</v>
      </c>
      <c r="M151" s="27" t="s">
        <v>149</v>
      </c>
    </row>
    <row r="152" spans="1:13">
      <c r="A152" s="5" t="s">
        <v>65</v>
      </c>
      <c r="B152" s="6"/>
      <c r="C152" s="7"/>
      <c r="D152" s="8">
        <f>D150+D151</f>
        <v>99000</v>
      </c>
      <c r="E152" s="27"/>
      <c r="F152" s="27"/>
      <c r="G152" s="27"/>
      <c r="H152" s="27"/>
      <c r="I152" s="8">
        <f>I150+I151</f>
        <v>104400</v>
      </c>
      <c r="J152" s="27"/>
      <c r="K152" s="27"/>
      <c r="L152" s="27"/>
      <c r="M152" s="27"/>
    </row>
    <row r="153" spans="1:13">
      <c r="A153" s="5" t="s">
        <v>146</v>
      </c>
      <c r="B153" s="6"/>
      <c r="C153" s="7"/>
      <c r="D153" s="29">
        <v>214400</v>
      </c>
      <c r="E153" s="27"/>
      <c r="F153" s="27"/>
      <c r="G153" s="27"/>
      <c r="H153" s="27"/>
      <c r="I153" s="8">
        <v>220000</v>
      </c>
      <c r="J153" s="27"/>
      <c r="K153" s="27"/>
      <c r="L153" s="27"/>
      <c r="M153" s="27"/>
    </row>
    <row r="154" spans="1:13">
      <c r="A154" s="5" t="s">
        <v>147</v>
      </c>
      <c r="B154" s="6"/>
      <c r="C154" s="7"/>
      <c r="D154" s="29">
        <v>1095600</v>
      </c>
      <c r="E154" s="27"/>
      <c r="F154" s="27"/>
      <c r="G154" s="27"/>
      <c r="H154" s="27"/>
      <c r="I154" s="29">
        <v>1565000</v>
      </c>
      <c r="J154" s="27"/>
      <c r="K154" s="27"/>
      <c r="L154" s="27"/>
      <c r="M154" s="27"/>
    </row>
    <row r="157" spans="1:13">
      <c r="A157" s="18" t="s">
        <v>152</v>
      </c>
      <c r="B157" s="18"/>
      <c r="C157" s="18"/>
    </row>
    <row r="159" spans="1:13">
      <c r="A159" s="5" t="s">
        <v>80</v>
      </c>
      <c r="B159" s="6"/>
      <c r="C159" s="7"/>
      <c r="D159" s="27"/>
      <c r="E159" s="27"/>
      <c r="F159" s="27"/>
    </row>
    <row r="160" spans="1:13">
      <c r="A160" s="5" t="s">
        <v>153</v>
      </c>
      <c r="B160" s="6"/>
      <c r="C160" s="7"/>
      <c r="D160" s="35"/>
      <c r="E160" s="35"/>
      <c r="F160" s="35">
        <f>D154</f>
        <v>1095600</v>
      </c>
    </row>
    <row r="161" spans="1:6">
      <c r="A161" s="5" t="s">
        <v>154</v>
      </c>
      <c r="B161" s="6"/>
      <c r="C161" s="7"/>
      <c r="D161" s="35"/>
      <c r="E161" s="35">
        <f>D153</f>
        <v>214400</v>
      </c>
      <c r="F161" s="35"/>
    </row>
    <row r="162" spans="1:6">
      <c r="A162" s="5" t="s">
        <v>155</v>
      </c>
      <c r="B162" s="6"/>
      <c r="C162" s="7"/>
      <c r="D162" s="35">
        <f>D152</f>
        <v>99000</v>
      </c>
      <c r="E162" s="35"/>
      <c r="F162" s="35"/>
    </row>
    <row r="163" spans="1:6">
      <c r="A163" s="5" t="s">
        <v>156</v>
      </c>
      <c r="B163" s="6"/>
      <c r="C163" s="7"/>
      <c r="D163" s="35">
        <f>F94</f>
        <v>1276200</v>
      </c>
      <c r="E163" s="35"/>
      <c r="F163" s="35"/>
    </row>
    <row r="164" spans="1:6">
      <c r="A164" s="5" t="s">
        <v>157</v>
      </c>
      <c r="B164" s="6"/>
      <c r="C164" s="7"/>
      <c r="D164" s="35">
        <f>D162+D163</f>
        <v>1375200</v>
      </c>
      <c r="E164" s="35"/>
      <c r="F164" s="35"/>
    </row>
    <row r="165" spans="1:6">
      <c r="A165" s="5" t="s">
        <v>158</v>
      </c>
      <c r="B165" s="6"/>
      <c r="C165" s="7"/>
      <c r="D165" s="35">
        <f>I152</f>
        <v>104400</v>
      </c>
      <c r="E165" s="35"/>
      <c r="F165" s="35"/>
    </row>
    <row r="166" spans="1:6">
      <c r="A166" s="5" t="s">
        <v>159</v>
      </c>
      <c r="B166" s="6"/>
      <c r="C166" s="7"/>
      <c r="D166" s="35">
        <f>D164-D165</f>
        <v>1270800</v>
      </c>
      <c r="E166" s="35"/>
      <c r="F166" s="35"/>
    </row>
    <row r="167" spans="1:6">
      <c r="A167" s="5" t="s">
        <v>160</v>
      </c>
      <c r="B167" s="6"/>
      <c r="C167" s="7"/>
      <c r="D167" s="35">
        <f>F121</f>
        <v>-330000</v>
      </c>
      <c r="E167" s="35"/>
      <c r="F167" s="35"/>
    </row>
    <row r="168" spans="1:6">
      <c r="A168" s="5" t="s">
        <v>161</v>
      </c>
      <c r="B168" s="6"/>
      <c r="C168" s="7"/>
      <c r="D168" s="35">
        <f>D139</f>
        <v>0</v>
      </c>
      <c r="E168" s="35"/>
      <c r="F168" s="35"/>
    </row>
    <row r="169" spans="1:6">
      <c r="A169" s="5" t="s">
        <v>162</v>
      </c>
      <c r="B169" s="6"/>
      <c r="C169" s="7"/>
      <c r="D169" s="35"/>
      <c r="E169" s="35">
        <f>D166+D167+D168</f>
        <v>940800</v>
      </c>
      <c r="F169" s="35"/>
    </row>
    <row r="170" spans="1:6">
      <c r="A170" s="5" t="s">
        <v>163</v>
      </c>
      <c r="B170" s="6"/>
      <c r="C170" s="7"/>
      <c r="D170" s="35"/>
      <c r="E170" s="35">
        <f>E161+E169</f>
        <v>1155200</v>
      </c>
      <c r="F170" s="35"/>
    </row>
    <row r="171" spans="1:6">
      <c r="A171" s="5" t="s">
        <v>164</v>
      </c>
      <c r="B171" s="6"/>
      <c r="C171" s="7"/>
      <c r="D171" s="35"/>
      <c r="E171" s="35">
        <f>I153</f>
        <v>220000</v>
      </c>
      <c r="F171" s="35"/>
    </row>
    <row r="172" spans="1:6">
      <c r="A172" s="5" t="s">
        <v>165</v>
      </c>
      <c r="B172" s="6"/>
      <c r="C172" s="7"/>
      <c r="D172" s="35"/>
      <c r="E172" s="35"/>
      <c r="F172" s="35">
        <f>E170-E171</f>
        <v>935200</v>
      </c>
    </row>
    <row r="173" spans="1:6">
      <c r="A173" s="5" t="s">
        <v>166</v>
      </c>
      <c r="B173" s="6"/>
      <c r="C173" s="7"/>
      <c r="D173" s="35"/>
      <c r="E173" s="35"/>
      <c r="F173" s="35">
        <f>F160+F172</f>
        <v>2030800</v>
      </c>
    </row>
    <row r="174" spans="1:6">
      <c r="A174" s="5" t="s">
        <v>167</v>
      </c>
      <c r="B174" s="6"/>
      <c r="C174" s="7"/>
      <c r="D174" s="35"/>
      <c r="E174" s="35"/>
      <c r="F174" s="35">
        <f>I154</f>
        <v>1565000</v>
      </c>
    </row>
    <row r="175" spans="1:6">
      <c r="A175" s="5" t="s">
        <v>168</v>
      </c>
      <c r="B175" s="6"/>
      <c r="C175" s="7"/>
      <c r="D175" s="35"/>
      <c r="E175" s="35"/>
      <c r="F175" s="35">
        <f>F173-F174</f>
        <v>465800</v>
      </c>
    </row>
    <row r="178" spans="1:5">
      <c r="A178" t="s">
        <v>169</v>
      </c>
    </row>
    <row r="180" spans="1:5">
      <c r="A180" s="18" t="s">
        <v>170</v>
      </c>
      <c r="B180" s="18"/>
      <c r="C180" s="18"/>
      <c r="D180" s="18"/>
      <c r="E180" s="18"/>
    </row>
    <row r="182" spans="1:5">
      <c r="A182" s="5" t="s">
        <v>80</v>
      </c>
      <c r="B182" s="6"/>
      <c r="C182" s="7"/>
      <c r="D182" s="35"/>
      <c r="E182" s="35"/>
    </row>
    <row r="183" spans="1:5">
      <c r="A183" s="5" t="s">
        <v>171</v>
      </c>
      <c r="B183" s="6"/>
      <c r="C183" s="7"/>
      <c r="D183" s="35"/>
      <c r="E183" s="35"/>
    </row>
    <row r="184" spans="1:5">
      <c r="A184" s="5" t="s">
        <v>172</v>
      </c>
      <c r="B184" s="6"/>
      <c r="C184" s="7"/>
      <c r="D184" s="35">
        <v>715000</v>
      </c>
      <c r="E184" s="35"/>
    </row>
    <row r="185" spans="1:5">
      <c r="A185" s="5" t="s">
        <v>173</v>
      </c>
      <c r="B185" s="6"/>
      <c r="C185" s="7"/>
      <c r="D185" s="35">
        <v>360000</v>
      </c>
      <c r="E185" s="35"/>
    </row>
    <row r="186" spans="1:5">
      <c r="A186" s="5" t="s">
        <v>174</v>
      </c>
      <c r="B186" s="6"/>
      <c r="C186" s="7"/>
      <c r="D186" s="35">
        <v>115000</v>
      </c>
      <c r="E186" s="35"/>
    </row>
    <row r="187" spans="1:5">
      <c r="A187" s="5" t="s">
        <v>175</v>
      </c>
      <c r="B187" s="6"/>
      <c r="C187" s="7"/>
      <c r="D187" s="35"/>
      <c r="E187" s="35">
        <f>SUM(D184:D186)</f>
        <v>1190000</v>
      </c>
    </row>
    <row r="188" spans="1:5">
      <c r="A188" s="5" t="s">
        <v>176</v>
      </c>
      <c r="B188" s="6"/>
      <c r="C188" s="7"/>
      <c r="D188" s="35"/>
      <c r="E188" s="35"/>
    </row>
    <row r="189" spans="1:5">
      <c r="A189" s="5" t="s">
        <v>177</v>
      </c>
      <c r="B189" s="6"/>
      <c r="C189" s="7"/>
      <c r="D189" s="35">
        <v>360000</v>
      </c>
      <c r="E189" s="35"/>
    </row>
    <row r="190" spans="1:5">
      <c r="A190" s="5" t="s">
        <v>178</v>
      </c>
      <c r="B190" s="6"/>
      <c r="C190" s="7"/>
      <c r="D190" s="35">
        <v>258000</v>
      </c>
      <c r="E190" s="35"/>
    </row>
    <row r="191" spans="1:5">
      <c r="A191" s="5" t="s">
        <v>179</v>
      </c>
      <c r="B191" s="6"/>
      <c r="C191" s="7"/>
      <c r="D191" s="35">
        <v>34500</v>
      </c>
      <c r="E191" s="35"/>
    </row>
    <row r="192" spans="1:5">
      <c r="A192" s="5" t="s">
        <v>180</v>
      </c>
      <c r="B192" s="6"/>
      <c r="C192" s="7"/>
      <c r="D192" s="35">
        <v>17500</v>
      </c>
      <c r="E192" s="35"/>
    </row>
    <row r="193" spans="1:5">
      <c r="A193" s="5" t="s">
        <v>181</v>
      </c>
      <c r="B193" s="6"/>
      <c r="C193" s="7"/>
      <c r="D193" s="35">
        <v>25000</v>
      </c>
      <c r="E193" s="35"/>
    </row>
    <row r="194" spans="1:5">
      <c r="A194" s="5" t="s">
        <v>182</v>
      </c>
      <c r="B194" s="6"/>
      <c r="C194" s="7"/>
      <c r="D194" s="35"/>
      <c r="E194" s="35">
        <f>SUM(D189:D193)</f>
        <v>695000</v>
      </c>
    </row>
    <row r="195" spans="1:5">
      <c r="A195" s="5" t="s">
        <v>183</v>
      </c>
      <c r="B195" s="6"/>
      <c r="C195" s="7"/>
      <c r="D195" s="35"/>
      <c r="E195" s="35">
        <f>E187+E194</f>
        <v>1885000</v>
      </c>
    </row>
    <row r="198" spans="1:5">
      <c r="A198" s="18" t="s">
        <v>184</v>
      </c>
      <c r="B198" s="18"/>
      <c r="C198" s="18"/>
      <c r="D198" s="18"/>
    </row>
    <row r="200" spans="1:5">
      <c r="A200" s="36" t="s">
        <v>80</v>
      </c>
      <c r="B200" s="37"/>
      <c r="C200" s="38"/>
      <c r="D200" s="27"/>
      <c r="E200" s="27"/>
    </row>
    <row r="201" spans="1:5">
      <c r="A201" s="36" t="s">
        <v>59</v>
      </c>
      <c r="B201" s="37"/>
      <c r="C201" s="38"/>
      <c r="D201" s="27"/>
      <c r="E201" s="29">
        <f>F25</f>
        <v>0</v>
      </c>
    </row>
    <row r="202" spans="1:5">
      <c r="A202" s="36" t="s">
        <v>168</v>
      </c>
      <c r="B202" s="37"/>
      <c r="C202" s="38"/>
      <c r="D202" s="27"/>
      <c r="E202" s="35">
        <f>F175</f>
        <v>465800</v>
      </c>
    </row>
    <row r="203" spans="1:5">
      <c r="A203" s="36" t="s">
        <v>185</v>
      </c>
      <c r="B203" s="37"/>
      <c r="C203" s="38"/>
      <c r="D203" s="27"/>
      <c r="E203" s="29">
        <f>E201-E202</f>
        <v>-465800</v>
      </c>
    </row>
    <row r="204" spans="1:5">
      <c r="A204" s="36" t="s">
        <v>171</v>
      </c>
      <c r="B204" s="37"/>
      <c r="C204" s="38"/>
      <c r="D204" s="35">
        <f>E187</f>
        <v>1190000</v>
      </c>
      <c r="E204" s="27"/>
    </row>
    <row r="205" spans="1:5">
      <c r="A205" s="36" t="s">
        <v>186</v>
      </c>
      <c r="B205" s="37"/>
      <c r="C205" s="38"/>
      <c r="D205" s="35">
        <f>E194</f>
        <v>695000</v>
      </c>
      <c r="E205" s="35">
        <f>D204+D205</f>
        <v>1885000</v>
      </c>
    </row>
    <row r="206" spans="1:5">
      <c r="A206" s="36" t="s">
        <v>187</v>
      </c>
      <c r="B206" s="37"/>
      <c r="C206" s="38"/>
      <c r="D206" s="27"/>
      <c r="E206" s="29">
        <f>E203-E205</f>
        <v>-2350800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EQUILIBRIO</vt:lpstr>
      <vt:lpstr>OPERATIVO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Yessica Davila</cp:lastModifiedBy>
  <dcterms:created xsi:type="dcterms:W3CDTF">2017-08-29T12:35:56Z</dcterms:created>
  <dcterms:modified xsi:type="dcterms:W3CDTF">2019-03-13T15:24:49Z</dcterms:modified>
</cp:coreProperties>
</file>